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I21" i="1"/>
  <c r="D22" i="1"/>
  <c r="D21" i="1" s="1"/>
  <c r="E22" i="1"/>
  <c r="E21" i="1" s="1"/>
  <c r="F22" i="1"/>
  <c r="F21" i="1" s="1"/>
  <c r="G22" i="1"/>
  <c r="G21" i="1" s="1"/>
  <c r="H22" i="1"/>
  <c r="J22" i="1" s="1"/>
  <c r="I22" i="1"/>
  <c r="K22" i="1"/>
  <c r="K21" i="1" s="1"/>
  <c r="J23" i="1"/>
  <c r="J24" i="1"/>
  <c r="D25" i="1"/>
  <c r="E25" i="1"/>
  <c r="F25" i="1"/>
  <c r="G25" i="1"/>
  <c r="H25" i="1"/>
  <c r="I25" i="1"/>
  <c r="J25" i="1"/>
  <c r="K25" i="1"/>
  <c r="J26" i="1"/>
  <c r="D27" i="1"/>
  <c r="E27" i="1"/>
  <c r="F27" i="1"/>
  <c r="G27" i="1"/>
  <c r="H27" i="1"/>
  <c r="J27" i="1" s="1"/>
  <c r="I27" i="1"/>
  <c r="K27" i="1"/>
  <c r="J28" i="1"/>
  <c r="D29" i="1"/>
  <c r="E29" i="1"/>
  <c r="F29" i="1"/>
  <c r="G29" i="1"/>
  <c r="H29" i="1"/>
  <c r="J29" i="1" s="1"/>
  <c r="I29" i="1"/>
  <c r="K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J32" i="1"/>
  <c r="K32" i="1"/>
  <c r="K31" i="1" s="1"/>
  <c r="J33" i="1"/>
  <c r="J34" i="1"/>
  <c r="J35" i="1"/>
  <c r="J36" i="1"/>
  <c r="J37" i="1"/>
  <c r="E38" i="1"/>
  <c r="G38" i="1"/>
  <c r="K38" i="1"/>
  <c r="J39" i="1"/>
  <c r="D40" i="1"/>
  <c r="D38" i="1" s="1"/>
  <c r="E40" i="1"/>
  <c r="F40" i="1"/>
  <c r="F38" i="1" s="1"/>
  <c r="G40" i="1"/>
  <c r="H40" i="1"/>
  <c r="H38" i="1" s="1"/>
  <c r="J38" i="1" s="1"/>
  <c r="I40" i="1"/>
  <c r="I38" i="1" s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D47" i="1"/>
  <c r="E47" i="1"/>
  <c r="F47" i="1"/>
  <c r="G47" i="1"/>
  <c r="H47" i="1"/>
  <c r="I47" i="1"/>
  <c r="J47" i="1" s="1"/>
  <c r="K47" i="1"/>
  <c r="J48" i="1"/>
  <c r="D51" i="1"/>
  <c r="D50" i="1" s="1"/>
  <c r="D49" i="1" s="1"/>
  <c r="E51" i="1"/>
  <c r="E50" i="1" s="1"/>
  <c r="E49" i="1" s="1"/>
  <c r="F51" i="1"/>
  <c r="F50" i="1" s="1"/>
  <c r="F49" i="1" s="1"/>
  <c r="G51" i="1"/>
  <c r="G50" i="1" s="1"/>
  <c r="G49" i="1" s="1"/>
  <c r="H51" i="1"/>
  <c r="H50" i="1" s="1"/>
  <c r="I51" i="1"/>
  <c r="I50" i="1" s="1"/>
  <c r="I49" i="1" s="1"/>
  <c r="J51" i="1"/>
  <c r="K51" i="1"/>
  <c r="K50" i="1" s="1"/>
  <c r="K49" i="1" s="1"/>
  <c r="J52" i="1"/>
  <c r="J53" i="1"/>
  <c r="J54" i="1"/>
  <c r="J55" i="1"/>
  <c r="J56" i="1"/>
  <c r="J57" i="1"/>
  <c r="J58" i="1"/>
  <c r="G20" i="1" l="1"/>
  <c r="G12" i="1" s="1"/>
  <c r="F20" i="1"/>
  <c r="J17" i="1"/>
  <c r="H13" i="1"/>
  <c r="J14" i="1"/>
  <c r="E20" i="1"/>
  <c r="E12" i="1" s="1"/>
  <c r="J50" i="1"/>
  <c r="H49" i="1"/>
  <c r="J49" i="1" s="1"/>
  <c r="D20" i="1"/>
  <c r="D12" i="1" s="1"/>
  <c r="F12" i="1"/>
  <c r="H42" i="1"/>
  <c r="J42" i="1" s="1"/>
  <c r="J43" i="1"/>
  <c r="I20" i="1"/>
  <c r="I12" i="1" s="1"/>
  <c r="J31" i="1"/>
  <c r="K20" i="1"/>
  <c r="K12" i="1" s="1"/>
  <c r="H21" i="1"/>
  <c r="J15" i="1"/>
  <c r="J44" i="1"/>
  <c r="J40" i="1"/>
  <c r="J21" i="1" l="1"/>
  <c r="H20" i="1"/>
  <c r="J20" i="1" s="1"/>
  <c r="H12" i="1"/>
  <c r="J12" i="1" s="1"/>
  <c r="J13" i="1"/>
</calcChain>
</file>

<file path=xl/sharedStrings.xml><?xml version="1.0" encoding="utf-8"?>
<sst xmlns="http://schemas.openxmlformats.org/spreadsheetml/2006/main" count="168" uniqueCount="167">
  <si>
    <t>ROMANIA</t>
  </si>
  <si>
    <t>JUDETUL VASLUI</t>
  </si>
  <si>
    <t>COMUNA PUSCASI</t>
  </si>
  <si>
    <t>Cod fiscal: 16404196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</si>
  <si>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</si>
  <si>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</si>
  <si>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</si>
  <si>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</si>
  <si>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</si>
  <si>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</si>
  <si>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</si>
  <si>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</si>
  <si>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</si>
  <si>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</si>
  <si>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</si>
  <si>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</si>
  <si>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</si>
  <si>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</si>
  <si>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</si>
  <si>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</si>
  <si>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</si>
  <si>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</si>
  <si>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</si>
  <si>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</si>
  <si>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</si>
  <si>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</si>
  <si>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</si>
  <si>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</si>
  <si>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</si>
  <si>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</si>
  <si>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</si>
  <si>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</si>
  <si>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</si>
  <si>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</si>
  <si>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</si>
  <si>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</si>
  <si>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</si>
  <si>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</si>
  <si>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</si>
  <si>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</si>
  <si>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</si>
  <si>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</si>
  <si>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</si>
  <si>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</si>
  <si>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</si>
  <si>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</si>
  <si>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</si>
  <si>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</si>
  <si>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</si>
  <si>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</si>
  <si>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</si>
  <si>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</si>
  <si>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</si>
  <si>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</si>
  <si>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</si>
  <si>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</si>
  <si>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</si>
  <si>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</si>
  <si>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</si>
  <si>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</si>
  <si>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</si>
  <si>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</si>
  <si>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</si>
  <si>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</si>
  <si>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</si>
  <si>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</si>
  <si>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40</t>
  </si>
  <si>
    <t>Servicii auxiliare pentru educatie (cod 65.02.11.03+65.02.11.30)</t>
  </si>
  <si>
    <t>65.02.11</t>
  </si>
  <si>
    <t>42</t>
  </si>
  <si>
    <t>Alte servicii auxiliare</t>
  </si>
  <si>
    <t>65.02.11.30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</si>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</sst>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D13+D17+D20+D42+D49</f>
        <v>5418124</v>
      </c>
      <c r="E12" s="11">
        <f>E13+E17+E20+E42+E49</f>
        <v>5418124</v>
      </c>
      <c r="F12" s="11">
        <f>F13+F17+F20+F42+F49</f>
        <v>4527124</v>
      </c>
      <c r="G12" s="11">
        <f>G13+G17+G20+G42+G49</f>
        <v>4522179</v>
      </c>
      <c r="H12" s="11">
        <f>H13+H17+H20+H42+H49</f>
        <v>4522179</v>
      </c>
      <c r="I12" s="11">
        <f>I13+I17+I20+I42+I49</f>
        <v>2858895</v>
      </c>
      <c r="J12" s="11">
        <f>H12-I12</f>
        <v>1663284</v>
      </c>
      <c r="K12" s="11">
        <f>K13+K17+K20+K42+K49</f>
        <v>2515539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953000</v>
      </c>
      <c r="E13" s="11">
        <f>E14</f>
        <v>953000</v>
      </c>
      <c r="F13" s="11">
        <f>F14</f>
        <v>743240</v>
      </c>
      <c r="G13" s="11">
        <f>G14</f>
        <v>741345</v>
      </c>
      <c r="H13" s="11">
        <f>H14</f>
        <v>741345</v>
      </c>
      <c r="I13" s="11">
        <f>I14</f>
        <v>613917</v>
      </c>
      <c r="J13" s="11">
        <f>H13-I13</f>
        <v>127428</v>
      </c>
      <c r="K13" s="11">
        <f>K14</f>
        <v>664147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953000</v>
      </c>
      <c r="E14" s="11">
        <f>E15</f>
        <v>953000</v>
      </c>
      <c r="F14" s="11">
        <f>F15</f>
        <v>743240</v>
      </c>
      <c r="G14" s="11">
        <f>G15</f>
        <v>741345</v>
      </c>
      <c r="H14" s="11">
        <f>H15</f>
        <v>741345</v>
      </c>
      <c r="I14" s="11">
        <f>I15</f>
        <v>613917</v>
      </c>
      <c r="J14" s="11">
        <f>H14-I14</f>
        <v>127428</v>
      </c>
      <c r="K14" s="11">
        <f>K15</f>
        <v>664147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953000</v>
      </c>
      <c r="E15" s="11">
        <f>E16</f>
        <v>953000</v>
      </c>
      <c r="F15" s="11">
        <f>F16</f>
        <v>743240</v>
      </c>
      <c r="G15" s="11">
        <f>G16</f>
        <v>741345</v>
      </c>
      <c r="H15" s="11">
        <f>H16</f>
        <v>741345</v>
      </c>
      <c r="I15" s="11">
        <f>I16</f>
        <v>613917</v>
      </c>
      <c r="J15" s="11">
        <f>H15-I15</f>
        <v>127428</v>
      </c>
      <c r="K15" s="11">
        <f>K16</f>
        <v>664147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953000</v>
      </c>
      <c r="E16" s="11">
        <v>953000</v>
      </c>
      <c r="F16" s="11">
        <v>743240</v>
      </c>
      <c r="G16" s="11">
        <v>741345</v>
      </c>
      <c r="H16" s="11">
        <v>741345</v>
      </c>
      <c r="I16" s="11">
        <v>613917</v>
      </c>
      <c r="J16" s="11">
        <f>H16-I16</f>
        <v>127428</v>
      </c>
      <c r="K16" s="11">
        <v>664147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40000</v>
      </c>
      <c r="E17" s="11">
        <f>+E18</f>
        <v>40000</v>
      </c>
      <c r="F17" s="11">
        <f>+F18</f>
        <v>32766</v>
      </c>
      <c r="G17" s="11">
        <f>+G18</f>
        <v>32766</v>
      </c>
      <c r="H17" s="11">
        <f>+H18</f>
        <v>32766</v>
      </c>
      <c r="I17" s="11">
        <f>+I18</f>
        <v>27759</v>
      </c>
      <c r="J17" s="11">
        <f>H17-I17</f>
        <v>5007</v>
      </c>
      <c r="K17" s="11">
        <f>+K18</f>
        <v>29369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40000</v>
      </c>
      <c r="E18" s="11">
        <f>+E19</f>
        <v>40000</v>
      </c>
      <c r="F18" s="11">
        <f>+F19</f>
        <v>32766</v>
      </c>
      <c r="G18" s="11">
        <f>+G19</f>
        <v>32766</v>
      </c>
      <c r="H18" s="11">
        <f>+H19</f>
        <v>32766</v>
      </c>
      <c r="I18" s="11">
        <f>+I19</f>
        <v>27759</v>
      </c>
      <c r="J18" s="11">
        <f>H18-I18</f>
        <v>5007</v>
      </c>
      <c r="K18" s="11">
        <f>+K19</f>
        <v>29369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40000</v>
      </c>
      <c r="E19" s="11">
        <v>40000</v>
      </c>
      <c r="F19" s="11">
        <v>32766</v>
      </c>
      <c r="G19" s="11">
        <v>32766</v>
      </c>
      <c r="H19" s="11">
        <v>32766</v>
      </c>
      <c r="I19" s="11">
        <v>27759</v>
      </c>
      <c r="J19" s="11">
        <f>H19-I19</f>
        <v>5007</v>
      </c>
      <c r="K19" s="11">
        <v>29369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D21+D29+D31+D38</f>
        <v>2291044</v>
      </c>
      <c r="E20" s="11">
        <f>E21+E29+E31+E38</f>
        <v>2291044</v>
      </c>
      <c r="F20" s="11">
        <f>F21+F29+F31+F38</f>
        <v>2077000</v>
      </c>
      <c r="G20" s="11">
        <f>G21+G29+G31+G38</f>
        <v>2073950</v>
      </c>
      <c r="H20" s="11">
        <f>H21+H29+H31+H38</f>
        <v>2073950</v>
      </c>
      <c r="I20" s="11">
        <f>I21+I29+I31+I38</f>
        <v>1588214</v>
      </c>
      <c r="J20" s="11">
        <f>H20-I20</f>
        <v>485736</v>
      </c>
      <c r="K20" s="11">
        <f>K21+K29+K31+K38</f>
        <v>1592840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D22+D25+D27</f>
        <v>1545000</v>
      </c>
      <c r="E21" s="11">
        <f>E22+E25+E27</f>
        <v>1545000</v>
      </c>
      <c r="F21" s="11">
        <f>F22+F25+F27</f>
        <v>1483000</v>
      </c>
      <c r="G21" s="11">
        <f>G22+G25+G27</f>
        <v>1483000</v>
      </c>
      <c r="H21" s="11">
        <f>H22+H25+H27</f>
        <v>1483000</v>
      </c>
      <c r="I21" s="11">
        <f>I22+I25+I27</f>
        <v>1099365</v>
      </c>
      <c r="J21" s="11">
        <f>H21-I21</f>
        <v>383635</v>
      </c>
      <c r="K21" s="11">
        <f>K22+K25+K27</f>
        <v>1084272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D23+D24</f>
        <v>756310</v>
      </c>
      <c r="E22" s="11">
        <f>E23+E24</f>
        <v>756310</v>
      </c>
      <c r="F22" s="11">
        <f>F23+F24</f>
        <v>720210</v>
      </c>
      <c r="G22" s="11">
        <f>G23+G24</f>
        <v>720210</v>
      </c>
      <c r="H22" s="11">
        <f>H23+H24</f>
        <v>720210</v>
      </c>
      <c r="I22" s="11">
        <f>I23+I24</f>
        <v>505324</v>
      </c>
      <c r="J22" s="11">
        <f>H22-I22</f>
        <v>214886</v>
      </c>
      <c r="K22" s="11">
        <f>K23+K24</f>
        <v>514245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319600</v>
      </c>
      <c r="E23" s="11">
        <v>319600</v>
      </c>
      <c r="F23" s="11">
        <v>302500</v>
      </c>
      <c r="G23" s="11">
        <v>302500</v>
      </c>
      <c r="H23" s="11">
        <v>302500</v>
      </c>
      <c r="I23" s="11">
        <v>178601</v>
      </c>
      <c r="J23" s="11">
        <f>H23-I23</f>
        <v>123899</v>
      </c>
      <c r="K23" s="11">
        <v>187481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436710</v>
      </c>
      <c r="E24" s="11">
        <v>436710</v>
      </c>
      <c r="F24" s="11">
        <v>417710</v>
      </c>
      <c r="G24" s="11">
        <v>417710</v>
      </c>
      <c r="H24" s="11">
        <v>417710</v>
      </c>
      <c r="I24" s="11">
        <v>326723</v>
      </c>
      <c r="J24" s="11">
        <f>H24-I24</f>
        <v>90987</v>
      </c>
      <c r="K24" s="11">
        <v>326764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</f>
        <v>788600</v>
      </c>
      <c r="E25" s="11">
        <f>E26</f>
        <v>788600</v>
      </c>
      <c r="F25" s="11">
        <f>F26</f>
        <v>762700</v>
      </c>
      <c r="G25" s="11">
        <f>G26</f>
        <v>762700</v>
      </c>
      <c r="H25" s="11">
        <f>H26</f>
        <v>762700</v>
      </c>
      <c r="I25" s="11">
        <f>I26</f>
        <v>593980</v>
      </c>
      <c r="J25" s="11">
        <f>H25-I25</f>
        <v>168720</v>
      </c>
      <c r="K25" s="11">
        <f>K26</f>
        <v>569966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788600</v>
      </c>
      <c r="E26" s="11">
        <v>788600</v>
      </c>
      <c r="F26" s="11">
        <v>762700</v>
      </c>
      <c r="G26" s="11">
        <v>762700</v>
      </c>
      <c r="H26" s="11">
        <v>762700</v>
      </c>
      <c r="I26" s="11">
        <v>593980</v>
      </c>
      <c r="J26" s="11">
        <f>H26-I26</f>
        <v>168720</v>
      </c>
      <c r="K26" s="11">
        <v>569966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+D28</f>
        <v>90</v>
      </c>
      <c r="E27" s="11">
        <f>+E28</f>
        <v>90</v>
      </c>
      <c r="F27" s="11">
        <f>+F28</f>
        <v>90</v>
      </c>
      <c r="G27" s="11">
        <f>+G28</f>
        <v>90</v>
      </c>
      <c r="H27" s="11">
        <f>+H28</f>
        <v>90</v>
      </c>
      <c r="I27" s="11">
        <f>+I28</f>
        <v>61</v>
      </c>
      <c r="J27" s="11">
        <f>H27-I27</f>
        <v>29</v>
      </c>
      <c r="K27" s="11">
        <f>+K28</f>
        <v>61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90</v>
      </c>
      <c r="E28" s="11">
        <v>90</v>
      </c>
      <c r="F28" s="11">
        <v>90</v>
      </c>
      <c r="G28" s="11">
        <v>90</v>
      </c>
      <c r="H28" s="11">
        <v>90</v>
      </c>
      <c r="I28" s="11">
        <v>61</v>
      </c>
      <c r="J28" s="11">
        <f>H28-I28</f>
        <v>29</v>
      </c>
      <c r="K28" s="11">
        <v>61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f>+D30</f>
        <v>71000</v>
      </c>
      <c r="E29" s="11">
        <f>+E30</f>
        <v>71000</v>
      </c>
      <c r="F29" s="11">
        <f>+F30</f>
        <v>59000</v>
      </c>
      <c r="G29" s="11">
        <f>+G30</f>
        <v>58300</v>
      </c>
      <c r="H29" s="11">
        <f>+H30</f>
        <v>58300</v>
      </c>
      <c r="I29" s="11">
        <f>+I30</f>
        <v>49770</v>
      </c>
      <c r="J29" s="11">
        <f>H29-I29</f>
        <v>8530</v>
      </c>
      <c r="K29" s="11">
        <f>+K30</f>
        <v>50603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71000</v>
      </c>
      <c r="E30" s="11">
        <v>71000</v>
      </c>
      <c r="F30" s="11">
        <v>59000</v>
      </c>
      <c r="G30" s="11">
        <v>58300</v>
      </c>
      <c r="H30" s="11">
        <v>58300</v>
      </c>
      <c r="I30" s="11">
        <v>49770</v>
      </c>
      <c r="J30" s="11">
        <f>H30-I30</f>
        <v>8530</v>
      </c>
      <c r="K30" s="11">
        <v>50603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D32+D36+D37</f>
        <v>110000</v>
      </c>
      <c r="E31" s="11">
        <f>E32+E36+E37</f>
        <v>110000</v>
      </c>
      <c r="F31" s="11">
        <f>F32+F36+F37</f>
        <v>90000</v>
      </c>
      <c r="G31" s="11">
        <f>G32+G36+G37</f>
        <v>90000</v>
      </c>
      <c r="H31" s="11">
        <f>H32+H36+H37</f>
        <v>90000</v>
      </c>
      <c r="I31" s="11">
        <f>I32+I36+I37</f>
        <v>58994</v>
      </c>
      <c r="J31" s="11">
        <f>H31-I31</f>
        <v>31006</v>
      </c>
      <c r="K31" s="11">
        <f>K32+K36+K37</f>
        <v>74503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f>+D33+D34+D35</f>
        <v>60000</v>
      </c>
      <c r="E32" s="11">
        <f>+E33+E34+E35</f>
        <v>60000</v>
      </c>
      <c r="F32" s="11">
        <f>+F33+F34+F35</f>
        <v>51000</v>
      </c>
      <c r="G32" s="11">
        <f>+G33+G34+G35</f>
        <v>51000</v>
      </c>
      <c r="H32" s="11">
        <f>+H33+H34+H35</f>
        <v>51000</v>
      </c>
      <c r="I32" s="11">
        <f>+I33+I34+I35</f>
        <v>20164</v>
      </c>
      <c r="J32" s="11">
        <f>H32-I32</f>
        <v>30836</v>
      </c>
      <c r="K32" s="11">
        <f>+K33+K34+K35</f>
        <v>33912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20000</v>
      </c>
      <c r="E33" s="11">
        <v>20000</v>
      </c>
      <c r="F33" s="11">
        <v>20000</v>
      </c>
      <c r="G33" s="11">
        <v>20000</v>
      </c>
      <c r="H33" s="11">
        <v>20000</v>
      </c>
      <c r="I33" s="11">
        <v>4455</v>
      </c>
      <c r="J33" s="11">
        <f>H33-I33</f>
        <v>15545</v>
      </c>
      <c r="K33" s="11">
        <v>17005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141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40000</v>
      </c>
      <c r="E35" s="11">
        <v>40000</v>
      </c>
      <c r="F35" s="11">
        <v>31000</v>
      </c>
      <c r="G35" s="11">
        <v>31000</v>
      </c>
      <c r="H35" s="11">
        <v>31000</v>
      </c>
      <c r="I35" s="11">
        <v>15709</v>
      </c>
      <c r="J35" s="11">
        <f>H35-I35</f>
        <v>15291</v>
      </c>
      <c r="K35" s="11">
        <v>16766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1761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v>50000</v>
      </c>
      <c r="E37" s="11">
        <v>50000</v>
      </c>
      <c r="F37" s="11">
        <v>39000</v>
      </c>
      <c r="G37" s="11">
        <v>39000</v>
      </c>
      <c r="H37" s="11">
        <v>39000</v>
      </c>
      <c r="I37" s="11">
        <v>38830</v>
      </c>
      <c r="J37" s="11">
        <f>H37-I37</f>
        <v>170</v>
      </c>
      <c r="K37" s="11">
        <v>38830</v>
      </c>
    </row>
    <row r="38" spans="1:11" s="6" customFormat="1" ht="33" x14ac:dyDescent="0.25">
      <c r="A38" s="10" t="s">
        <v>99</v>
      </c>
      <c r="B38" s="10" t="s">
        <v>100</v>
      </c>
      <c r="C38" s="10" t="s">
        <v>101</v>
      </c>
      <c r="D38" s="11">
        <f>D39+D40</f>
        <v>565044</v>
      </c>
      <c r="E38" s="11">
        <f>E39+E40</f>
        <v>565044</v>
      </c>
      <c r="F38" s="11">
        <f>F39+F40</f>
        <v>445000</v>
      </c>
      <c r="G38" s="11">
        <f>G39+G40</f>
        <v>442650</v>
      </c>
      <c r="H38" s="11">
        <f>H39+H40</f>
        <v>442650</v>
      </c>
      <c r="I38" s="11">
        <f>I39+I40</f>
        <v>380085</v>
      </c>
      <c r="J38" s="11">
        <f>H38-I38</f>
        <v>62565</v>
      </c>
      <c r="K38" s="11">
        <f>K39+K40</f>
        <v>383462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0</v>
      </c>
      <c r="E39" s="11">
        <v>0</v>
      </c>
      <c r="F39" s="11">
        <v>0</v>
      </c>
      <c r="G39" s="11">
        <v>-2350</v>
      </c>
      <c r="H39" s="11">
        <v>-2350</v>
      </c>
      <c r="I39" s="11">
        <v>-2350</v>
      </c>
      <c r="J39" s="11">
        <f>H39-I39</f>
        <v>0</v>
      </c>
      <c r="K39" s="11">
        <v>0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D41</f>
        <v>565044</v>
      </c>
      <c r="E40" s="11">
        <f>E41</f>
        <v>565044</v>
      </c>
      <c r="F40" s="11">
        <f>F41</f>
        <v>445000</v>
      </c>
      <c r="G40" s="11">
        <f>G41</f>
        <v>445000</v>
      </c>
      <c r="H40" s="11">
        <f>H41</f>
        <v>445000</v>
      </c>
      <c r="I40" s="11">
        <f>I41</f>
        <v>382435</v>
      </c>
      <c r="J40" s="11">
        <f>H40-I40</f>
        <v>62565</v>
      </c>
      <c r="K40" s="11">
        <f>K41</f>
        <v>383462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v>565044</v>
      </c>
      <c r="E41" s="11">
        <v>565044</v>
      </c>
      <c r="F41" s="11">
        <v>445000</v>
      </c>
      <c r="G41" s="11">
        <v>445000</v>
      </c>
      <c r="H41" s="11">
        <v>445000</v>
      </c>
      <c r="I41" s="11">
        <v>382435</v>
      </c>
      <c r="J41" s="11">
        <f>H41-I41</f>
        <v>62565</v>
      </c>
      <c r="K41" s="11">
        <v>383462</v>
      </c>
    </row>
    <row r="42" spans="1:11" s="6" customFormat="1" ht="33" x14ac:dyDescent="0.25">
      <c r="A42" s="10" t="s">
        <v>111</v>
      </c>
      <c r="B42" s="10" t="s">
        <v>112</v>
      </c>
      <c r="C42" s="10" t="s">
        <v>113</v>
      </c>
      <c r="D42" s="11">
        <f>D43+D47</f>
        <v>400000</v>
      </c>
      <c r="E42" s="11">
        <f>E43+E47</f>
        <v>400000</v>
      </c>
      <c r="F42" s="11">
        <f>F43+F47</f>
        <v>375000</v>
      </c>
      <c r="G42" s="11">
        <f>G43+G47</f>
        <v>375000</v>
      </c>
      <c r="H42" s="11">
        <f>H43+H47</f>
        <v>375000</v>
      </c>
      <c r="I42" s="11">
        <f>I43+I47</f>
        <v>293267</v>
      </c>
      <c r="J42" s="11">
        <f>H42-I42</f>
        <v>81733</v>
      </c>
      <c r="K42" s="11">
        <f>K43+K47</f>
        <v>96984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+D44+D46</f>
        <v>130000</v>
      </c>
      <c r="E43" s="11">
        <f>+E44+E46</f>
        <v>130000</v>
      </c>
      <c r="F43" s="11">
        <f>+F44+F46</f>
        <v>105000</v>
      </c>
      <c r="G43" s="11">
        <f>+G44+G46</f>
        <v>105000</v>
      </c>
      <c r="H43" s="11">
        <f>+H44+H46</f>
        <v>105000</v>
      </c>
      <c r="I43" s="11">
        <f>+I44+I46</f>
        <v>92123</v>
      </c>
      <c r="J43" s="11">
        <f>H43-I43</f>
        <v>12877</v>
      </c>
      <c r="K43" s="11">
        <f>+K44+K46</f>
        <v>92123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D45</f>
        <v>40000</v>
      </c>
      <c r="E44" s="11">
        <f>E45</f>
        <v>40000</v>
      </c>
      <c r="F44" s="11">
        <f>F45</f>
        <v>40000</v>
      </c>
      <c r="G44" s="11">
        <f>G45</f>
        <v>40000</v>
      </c>
      <c r="H44" s="11">
        <f>H45</f>
        <v>40000</v>
      </c>
      <c r="I44" s="11">
        <f>I45</f>
        <v>35707</v>
      </c>
      <c r="J44" s="11">
        <f>H44-I44</f>
        <v>4293</v>
      </c>
      <c r="K44" s="11">
        <f>K45</f>
        <v>35707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40000</v>
      </c>
      <c r="E45" s="11">
        <v>40000</v>
      </c>
      <c r="F45" s="11">
        <v>40000</v>
      </c>
      <c r="G45" s="11">
        <v>40000</v>
      </c>
      <c r="H45" s="11">
        <v>40000</v>
      </c>
      <c r="I45" s="11">
        <v>35707</v>
      </c>
      <c r="J45" s="11">
        <f>H45-I45</f>
        <v>4293</v>
      </c>
      <c r="K45" s="11">
        <v>35707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90000</v>
      </c>
      <c r="E46" s="11">
        <v>90000</v>
      </c>
      <c r="F46" s="11">
        <v>65000</v>
      </c>
      <c r="G46" s="11">
        <v>65000</v>
      </c>
      <c r="H46" s="11">
        <v>65000</v>
      </c>
      <c r="I46" s="11">
        <v>56416</v>
      </c>
      <c r="J46" s="11">
        <f>H46-I46</f>
        <v>8584</v>
      </c>
      <c r="K46" s="11">
        <v>56416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+D48</f>
        <v>270000</v>
      </c>
      <c r="E47" s="11">
        <f>+E48</f>
        <v>270000</v>
      </c>
      <c r="F47" s="11">
        <f>+F48</f>
        <v>270000</v>
      </c>
      <c r="G47" s="11">
        <f>+G48</f>
        <v>270000</v>
      </c>
      <c r="H47" s="11">
        <f>+H48</f>
        <v>270000</v>
      </c>
      <c r="I47" s="11">
        <f>+I48</f>
        <v>201144</v>
      </c>
      <c r="J47" s="11">
        <f>H47-I47</f>
        <v>68856</v>
      </c>
      <c r="K47" s="11">
        <f>+K48</f>
        <v>4861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270000</v>
      </c>
      <c r="E48" s="11">
        <v>270000</v>
      </c>
      <c r="F48" s="11">
        <v>270000</v>
      </c>
      <c r="G48" s="11">
        <v>270000</v>
      </c>
      <c r="H48" s="11">
        <v>270000</v>
      </c>
      <c r="I48" s="11">
        <v>201144</v>
      </c>
      <c r="J48" s="11">
        <f>H48-I48</f>
        <v>68856</v>
      </c>
      <c r="K48" s="11">
        <v>4861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+D50</f>
        <v>1734080</v>
      </c>
      <c r="E49" s="11">
        <f>+E50</f>
        <v>1734080</v>
      </c>
      <c r="F49" s="11">
        <f>+F50</f>
        <v>1299118</v>
      </c>
      <c r="G49" s="11">
        <f>+G50</f>
        <v>1299118</v>
      </c>
      <c r="H49" s="11">
        <f>+H50</f>
        <v>1299118</v>
      </c>
      <c r="I49" s="11">
        <f>+I50</f>
        <v>335738</v>
      </c>
      <c r="J49" s="11">
        <f>H49-I49</f>
        <v>963380</v>
      </c>
      <c r="K49" s="11">
        <f>+K50</f>
        <v>132199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f>D51</f>
        <v>1734080</v>
      </c>
      <c r="E50" s="11">
        <f>E51</f>
        <v>1734080</v>
      </c>
      <c r="F50" s="11">
        <f>F51</f>
        <v>1299118</v>
      </c>
      <c r="G50" s="11">
        <f>G51</f>
        <v>1299118</v>
      </c>
      <c r="H50" s="11">
        <f>H51</f>
        <v>1299118</v>
      </c>
      <c r="I50" s="11">
        <f>I51</f>
        <v>335738</v>
      </c>
      <c r="J50" s="11">
        <f>H50-I50</f>
        <v>963380</v>
      </c>
      <c r="K50" s="11">
        <f>K51</f>
        <v>132199</v>
      </c>
    </row>
    <row r="51" spans="1:12" s="6" customFormat="1" ht="22.5" x14ac:dyDescent="0.25">
      <c r="A51" s="10" t="s">
        <v>138</v>
      </c>
      <c r="B51" s="10" t="s">
        <v>139</v>
      </c>
      <c r="C51" s="10" t="s">
        <v>140</v>
      </c>
      <c r="D51" s="11">
        <f>D52</f>
        <v>1734080</v>
      </c>
      <c r="E51" s="11">
        <f>E52</f>
        <v>1734080</v>
      </c>
      <c r="F51" s="11">
        <f>F52</f>
        <v>1299118</v>
      </c>
      <c r="G51" s="11">
        <f>G52</f>
        <v>1299118</v>
      </c>
      <c r="H51" s="11">
        <f>H52</f>
        <v>1299118</v>
      </c>
      <c r="I51" s="11">
        <f>I52</f>
        <v>335738</v>
      </c>
      <c r="J51" s="11">
        <f>H51-I51</f>
        <v>963380</v>
      </c>
      <c r="K51" s="11">
        <f>K52</f>
        <v>132199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1734080</v>
      </c>
      <c r="E52" s="11">
        <v>1734080</v>
      </c>
      <c r="F52" s="11">
        <v>1299118</v>
      </c>
      <c r="G52" s="11">
        <v>1299118</v>
      </c>
      <c r="H52" s="11">
        <v>1299118</v>
      </c>
      <c r="I52" s="11">
        <v>335738</v>
      </c>
      <c r="J52" s="11">
        <f>H52-I52</f>
        <v>963380</v>
      </c>
      <c r="K52" s="11">
        <v>132199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-1586580</v>
      </c>
      <c r="F53" s="11">
        <v>-1586580</v>
      </c>
      <c r="G53" s="11">
        <v>0</v>
      </c>
      <c r="H53" s="11">
        <v>0</v>
      </c>
      <c r="I53" s="11">
        <v>1727706</v>
      </c>
      <c r="J53" s="11">
        <f>H53-I53</f>
        <v>-1727706</v>
      </c>
      <c r="K53" s="11"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1727706</v>
      </c>
      <c r="J54" s="11">
        <f>H54-I54</f>
        <v>-1727706</v>
      </c>
      <c r="K54" s="11">
        <v>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583147</v>
      </c>
      <c r="J55" s="11">
        <f>H55-I55</f>
        <v>-583147</v>
      </c>
      <c r="K55" s="11">
        <v>0</v>
      </c>
    </row>
    <row r="56" spans="1:12" s="6" customFormat="1" x14ac:dyDescent="0.25">
      <c r="A56" s="10" t="s">
        <v>153</v>
      </c>
      <c r="B56" s="10" t="s">
        <v>154</v>
      </c>
      <c r="C56" s="10" t="s">
        <v>155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1144559</v>
      </c>
      <c r="J56" s="11">
        <f>H56-I56</f>
        <v>-1144559</v>
      </c>
      <c r="K56" s="11">
        <v>0</v>
      </c>
    </row>
    <row r="57" spans="1:12" s="6" customFormat="1" x14ac:dyDescent="0.25">
      <c r="A57" s="10" t="s">
        <v>156</v>
      </c>
      <c r="B57" s="10" t="s">
        <v>157</v>
      </c>
      <c r="C57" s="10" t="s">
        <v>158</v>
      </c>
      <c r="D57" s="11">
        <v>0</v>
      </c>
      <c r="E57" s="11">
        <v>-1586580</v>
      </c>
      <c r="F57" s="11">
        <v>-1586580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0</v>
      </c>
    </row>
    <row r="58" spans="1:12" s="6" customFormat="1" x14ac:dyDescent="0.25">
      <c r="A58" s="10" t="s">
        <v>159</v>
      </c>
      <c r="B58" s="10" t="s">
        <v>160</v>
      </c>
      <c r="C58" s="10" t="s">
        <v>161</v>
      </c>
      <c r="D58" s="11">
        <v>0</v>
      </c>
      <c r="E58" s="11">
        <v>-1586580</v>
      </c>
      <c r="F58" s="11">
        <v>-1586580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25">
      <c r="A60" s="13" t="s">
        <v>162</v>
      </c>
      <c r="B60" s="13"/>
      <c r="C60" s="13"/>
      <c r="D60" s="13"/>
      <c r="E60" s="13" t="s">
        <v>164</v>
      </c>
      <c r="F60" s="13"/>
      <c r="G60" s="13"/>
      <c r="H60" s="13"/>
      <c r="I60" s="13" t="s">
        <v>165</v>
      </c>
      <c r="J60" s="13"/>
      <c r="K60" s="13"/>
      <c r="L60" s="13"/>
    </row>
    <row r="61" spans="1:12" x14ac:dyDescent="0.25">
      <c r="A61" s="3" t="s">
        <v>163</v>
      </c>
      <c r="B61" s="3"/>
      <c r="C61" s="3"/>
      <c r="D61" s="3"/>
      <c r="E61" s="3" t="s">
        <v>164</v>
      </c>
      <c r="F61" s="3"/>
      <c r="G61" s="3"/>
      <c r="H61" s="3"/>
      <c r="I61" s="3" t="s">
        <v>166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3">
    <mergeCell ref="K9:K10"/>
    <mergeCell ref="A60:D60"/>
    <mergeCell ref="A61:D61"/>
    <mergeCell ref="E60:H60"/>
    <mergeCell ref="E61:H61"/>
    <mergeCell ref="I60:L60"/>
    <mergeCell ref="I61:L61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2017-11-12T09:55:45Z</dcterms:created>
  <dcterms:modified xsi:type="dcterms:W3CDTF">2017-11-12T09:55:47Z</dcterms:modified>
</cp:coreProperties>
</file>