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Puscas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K15" i="1"/>
  <c r="K14" i="1" s="1"/>
  <c r="K13" i="1" s="1"/>
  <c r="J16" i="1"/>
  <c r="D18" i="1"/>
  <c r="D17" i="1" s="1"/>
  <c r="E18" i="1"/>
  <c r="E17" i="1" s="1"/>
  <c r="F18" i="1"/>
  <c r="F17" i="1" s="1"/>
  <c r="G18" i="1"/>
  <c r="G17" i="1" s="1"/>
  <c r="H18" i="1"/>
  <c r="H17" i="1" s="1"/>
  <c r="I18" i="1"/>
  <c r="I17" i="1" s="1"/>
  <c r="J18" i="1"/>
  <c r="K18" i="1"/>
  <c r="K17" i="1" s="1"/>
  <c r="J19" i="1"/>
  <c r="D22" i="1"/>
  <c r="D21" i="1" s="1"/>
  <c r="E22" i="1"/>
  <c r="E21" i="1" s="1"/>
  <c r="F22" i="1"/>
  <c r="F21" i="1" s="1"/>
  <c r="G22" i="1"/>
  <c r="G21" i="1" s="1"/>
  <c r="H22" i="1"/>
  <c r="H21" i="1" s="1"/>
  <c r="I22" i="1"/>
  <c r="I21" i="1" s="1"/>
  <c r="I20" i="1" s="1"/>
  <c r="J22" i="1"/>
  <c r="K22" i="1"/>
  <c r="K21" i="1" s="1"/>
  <c r="J23" i="1"/>
  <c r="J24" i="1"/>
  <c r="D25" i="1"/>
  <c r="E25" i="1"/>
  <c r="F25" i="1"/>
  <c r="G25" i="1"/>
  <c r="H25" i="1"/>
  <c r="J25" i="1" s="1"/>
  <c r="I25" i="1"/>
  <c r="K25" i="1"/>
  <c r="J26" i="1"/>
  <c r="D27" i="1"/>
  <c r="E27" i="1"/>
  <c r="F27" i="1"/>
  <c r="G27" i="1"/>
  <c r="H27" i="1"/>
  <c r="I27" i="1"/>
  <c r="J27" i="1" s="1"/>
  <c r="K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J29" i="1" s="1"/>
  <c r="I30" i="1"/>
  <c r="I29" i="1" s="1"/>
  <c r="J30" i="1"/>
  <c r="K30" i="1"/>
  <c r="K29" i="1" s="1"/>
  <c r="J31" i="1"/>
  <c r="J32" i="1"/>
  <c r="J33" i="1"/>
  <c r="J34" i="1"/>
  <c r="J35" i="1"/>
  <c r="E36" i="1"/>
  <c r="I36" i="1"/>
  <c r="J37" i="1"/>
  <c r="D38" i="1"/>
  <c r="D36" i="1" s="1"/>
  <c r="E38" i="1"/>
  <c r="F38" i="1"/>
  <c r="F36" i="1" s="1"/>
  <c r="G38" i="1"/>
  <c r="G36" i="1" s="1"/>
  <c r="H38" i="1"/>
  <c r="J38" i="1" s="1"/>
  <c r="I38" i="1"/>
  <c r="K38" i="1"/>
  <c r="K36" i="1" s="1"/>
  <c r="J39" i="1"/>
  <c r="D42" i="1"/>
  <c r="D41" i="1" s="1"/>
  <c r="D40" i="1" s="1"/>
  <c r="E42" i="1"/>
  <c r="E41" i="1" s="1"/>
  <c r="E40" i="1" s="1"/>
  <c r="F42" i="1"/>
  <c r="F41" i="1" s="1"/>
  <c r="F40" i="1" s="1"/>
  <c r="G42" i="1"/>
  <c r="G41" i="1" s="1"/>
  <c r="G40" i="1" s="1"/>
  <c r="H42" i="1"/>
  <c r="H41" i="1" s="1"/>
  <c r="I42" i="1"/>
  <c r="I41" i="1" s="1"/>
  <c r="I40" i="1" s="1"/>
  <c r="J42" i="1"/>
  <c r="K42" i="1"/>
  <c r="K41" i="1" s="1"/>
  <c r="K40" i="1" s="1"/>
  <c r="J43" i="1"/>
  <c r="J44" i="1"/>
  <c r="D45" i="1"/>
  <c r="E45" i="1"/>
  <c r="F45" i="1"/>
  <c r="G45" i="1"/>
  <c r="H45" i="1"/>
  <c r="J45" i="1" s="1"/>
  <c r="I45" i="1"/>
  <c r="K45" i="1"/>
  <c r="J46" i="1"/>
  <c r="D49" i="1"/>
  <c r="D48" i="1" s="1"/>
  <c r="D47" i="1" s="1"/>
  <c r="E49" i="1"/>
  <c r="E48" i="1" s="1"/>
  <c r="E47" i="1" s="1"/>
  <c r="F49" i="1"/>
  <c r="F48" i="1" s="1"/>
  <c r="F47" i="1" s="1"/>
  <c r="G49" i="1"/>
  <c r="G48" i="1" s="1"/>
  <c r="G47" i="1" s="1"/>
  <c r="H49" i="1"/>
  <c r="H48" i="1" s="1"/>
  <c r="I49" i="1"/>
  <c r="I48" i="1" s="1"/>
  <c r="I47" i="1" s="1"/>
  <c r="K49" i="1"/>
  <c r="K48" i="1" s="1"/>
  <c r="K47" i="1" s="1"/>
  <c r="J50" i="1"/>
  <c r="J51" i="1"/>
  <c r="J52" i="1"/>
  <c r="J53" i="1"/>
  <c r="J54" i="1"/>
  <c r="J55" i="1"/>
  <c r="J56" i="1"/>
  <c r="H40" i="1" l="1"/>
  <c r="J40" i="1" s="1"/>
  <c r="J41" i="1"/>
  <c r="I12" i="1"/>
  <c r="J17" i="1"/>
  <c r="H13" i="1"/>
  <c r="J14" i="1"/>
  <c r="F20" i="1"/>
  <c r="F12" i="1" s="1"/>
  <c r="E20" i="1"/>
  <c r="H47" i="1"/>
  <c r="J47" i="1" s="1"/>
  <c r="J48" i="1"/>
  <c r="D20" i="1"/>
  <c r="D12" i="1" s="1"/>
  <c r="E12" i="1"/>
  <c r="J21" i="1"/>
  <c r="G20" i="1"/>
  <c r="G12" i="1" s="1"/>
  <c r="K20" i="1"/>
  <c r="K12" i="1" s="1"/>
  <c r="J49" i="1"/>
  <c r="J15" i="1"/>
  <c r="H36" i="1"/>
  <c r="J36" i="1" s="1"/>
  <c r="J13" i="1" l="1"/>
  <c r="H20" i="1"/>
  <c r="J20" i="1" s="1"/>
  <c r="H12" i="1" l="1"/>
  <c r="J12" i="1" s="1"/>
</calcChain>
</file>

<file path=xl/sharedStrings.xml><?xml version="1.0" encoding="utf-8"?>
<sst xmlns="http://schemas.openxmlformats.org/spreadsheetml/2006/main" count="162" uniqueCount="161">
  <si>
    <t>ROMANIA</t>
  </si>
  <si>
    <t>JUDETUL VASLUI</t>
  </si>
  <si>
    <t>COMUNA PUSCASI</t>
  </si>
  <si>
    <t>Cod fiscal: 16404196</t>
  </si>
  <si>
    <t xml:space="preserve"> Anexa 13</t>
  </si>
  <si>
    <t>Cont de executie - Cheltuieli - Bugetul local</t>
  </si>
  <si>
    <t>Trimestrul: 2,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</si>
  <si>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</si>
  <si>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</si>
  <si>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</si>
  <si>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</si>
  <si>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</si>
  <si>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</si>
  <si>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</si>
  <si>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</si>
  <si>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</si>
  <si>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</si>
  <si>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</si>
  <si>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</si>
  <si>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</si>
  <si>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</si>
  <si>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</si>
  <si>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</si>
  <si>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</si>
  <si>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</si>
  <si>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</si>
  <si>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</si>
  <si>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</si>
  <si>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</si>
  <si>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</si>
  <si>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</si>
  <si>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</si>
  <si>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</si>
  <si>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</si>
  <si>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</si>
  <si>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</si>
  <si>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</si>
  <si>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</si>
  <si>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</si>
  <si>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</si>
  <si>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</si>
  <si>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</si>
  <si>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</si>
  <si>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</si>
  <si>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</si>
  <si>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</si>
  <si>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</si>
  <si>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</si>
  <si>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</si>
  <si>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</si>
  <si>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</si>
  <si>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</si>
  <si>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</si>
  <si>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</si>
  <si>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</si>
  <si>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</si>
  <si>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</si>
  <si>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</si>
  <si>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</si>
  <si>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</si>
  <si>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</si>
  <si>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</si>
  <si>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</si>
  <si>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</si>
  <si>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</si>
  <si>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</si>
  <si>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</si>
  <si>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</si>
  <si>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</si>
  <si>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</si>
  <si>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</si>
  <si>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</si>
  <si>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</si>
  <si>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</si>
  <si>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</si>
  <si>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</si>
  <si>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</si>
  <si>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</si>
  <si>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</si>
  <si>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</si>
  <si>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</si>
  <si>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</si>
  <si>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</si>
  <si>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</si>
  <si>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63</t>
  </si>
  <si>
    <t>Alte servicii culturale</t>
  </si>
  <si>
    <t>67.02.03.30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</si>
  <si>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</si>
  <si>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</si>
  <si>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</si>
  <si>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</si>
  <si>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</si>
  <si>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</si>
  <si>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</si>
  <si>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</si>
  <si>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</si>
  <si>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</si>
  <si>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</si>
  <si>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</si>
  <si>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</si>
  <si>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</si>
  <si>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</si>
  <si>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</si>
  <si>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</si>
  <si>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</si>
  <si>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</si>
  <si>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</si>
  <si>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</si>
  <si>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</si>
  <si>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</si>
  <si>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</si>
  <si>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</si>
  <si>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</si>
  <si>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</si>
  <si>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</si>
  <si>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</si>
  <si>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</si>
  <si>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</si>
  <si>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</si>
  <si>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</si>
  <si>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</si>
  <si>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</si>
  <si>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</si>
  <si>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99</t>
  </si>
  <si>
    <t>Canalizarea si tratarea apelor reziduale</t>
  </si>
  <si>
    <t>74.02.06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</si>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</sst>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D13+D17+D20+D40+D47</f>
        <v>5418124</v>
      </c>
      <c r="E12" s="11">
        <f>E13+E17+E20+E40+E47</f>
        <v>5418124</v>
      </c>
      <c r="F12" s="11">
        <f>F13+F17+F20+F40+F47</f>
        <v>2930273</v>
      </c>
      <c r="G12" s="11">
        <f>G13+G17+G20+G40+G47</f>
        <v>2925928</v>
      </c>
      <c r="H12" s="11">
        <f>H13+H17+H20+H40+H47</f>
        <v>2925928</v>
      </c>
      <c r="I12" s="11">
        <f>I13+I17+I20+I40+I47</f>
        <v>1592438</v>
      </c>
      <c r="J12" s="11">
        <f>H12-I12</f>
        <v>1333490</v>
      </c>
      <c r="K12" s="11">
        <f>K13+K17+K20+K40+K47</f>
        <v>1547960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</f>
        <v>953000</v>
      </c>
      <c r="E13" s="11">
        <f>E14</f>
        <v>953000</v>
      </c>
      <c r="F13" s="11">
        <f>F14</f>
        <v>477390</v>
      </c>
      <c r="G13" s="11">
        <f>G14</f>
        <v>475795</v>
      </c>
      <c r="H13" s="11">
        <f>H14</f>
        <v>475795</v>
      </c>
      <c r="I13" s="11">
        <f>I14</f>
        <v>375195</v>
      </c>
      <c r="J13" s="11">
        <f>H13-I13</f>
        <v>100600</v>
      </c>
      <c r="K13" s="11">
        <f>K14</f>
        <v>399994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953000</v>
      </c>
      <c r="E14" s="11">
        <f>E15</f>
        <v>953000</v>
      </c>
      <c r="F14" s="11">
        <f>F15</f>
        <v>477390</v>
      </c>
      <c r="G14" s="11">
        <f>G15</f>
        <v>475795</v>
      </c>
      <c r="H14" s="11">
        <f>H15</f>
        <v>475795</v>
      </c>
      <c r="I14" s="11">
        <f>I15</f>
        <v>375195</v>
      </c>
      <c r="J14" s="11">
        <f>H14-I14</f>
        <v>100600</v>
      </c>
      <c r="K14" s="11">
        <f>K15</f>
        <v>399994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953000</v>
      </c>
      <c r="E15" s="11">
        <f>E16</f>
        <v>953000</v>
      </c>
      <c r="F15" s="11">
        <f>F16</f>
        <v>477390</v>
      </c>
      <c r="G15" s="11">
        <f>G16</f>
        <v>475795</v>
      </c>
      <c r="H15" s="11">
        <f>H16</f>
        <v>475795</v>
      </c>
      <c r="I15" s="11">
        <f>I16</f>
        <v>375195</v>
      </c>
      <c r="J15" s="11">
        <f>H15-I15</f>
        <v>100600</v>
      </c>
      <c r="K15" s="11">
        <f>K16</f>
        <v>399994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v>953000</v>
      </c>
      <c r="E16" s="11">
        <v>953000</v>
      </c>
      <c r="F16" s="11">
        <v>477390</v>
      </c>
      <c r="G16" s="11">
        <v>475795</v>
      </c>
      <c r="H16" s="11">
        <v>475795</v>
      </c>
      <c r="I16" s="11">
        <v>375195</v>
      </c>
      <c r="J16" s="11">
        <f>H16-I16</f>
        <v>100600</v>
      </c>
      <c r="K16" s="11">
        <v>399994</v>
      </c>
    </row>
    <row r="17" spans="1:11" s="6" customFormat="1" ht="22.5" x14ac:dyDescent="0.25">
      <c r="A17" s="10" t="s">
        <v>36</v>
      </c>
      <c r="B17" s="10" t="s">
        <v>37</v>
      </c>
      <c r="C17" s="10" t="s">
        <v>38</v>
      </c>
      <c r="D17" s="11">
        <f>+D18</f>
        <v>40000</v>
      </c>
      <c r="E17" s="11">
        <f>+E18</f>
        <v>40000</v>
      </c>
      <c r="F17" s="11">
        <f>+F18</f>
        <v>23883</v>
      </c>
      <c r="G17" s="11">
        <f>+G18</f>
        <v>23883</v>
      </c>
      <c r="H17" s="11">
        <f>+H18</f>
        <v>23883</v>
      </c>
      <c r="I17" s="11">
        <f>+I18</f>
        <v>16695</v>
      </c>
      <c r="J17" s="11">
        <f>H17-I17</f>
        <v>7188</v>
      </c>
      <c r="K17" s="11">
        <f>+K18</f>
        <v>17169</v>
      </c>
    </row>
    <row r="18" spans="1:11" s="6" customFormat="1" ht="22.5" x14ac:dyDescent="0.25">
      <c r="A18" s="10" t="s">
        <v>39</v>
      </c>
      <c r="B18" s="10" t="s">
        <v>40</v>
      </c>
      <c r="C18" s="10" t="s">
        <v>41</v>
      </c>
      <c r="D18" s="11">
        <f>+D19</f>
        <v>40000</v>
      </c>
      <c r="E18" s="11">
        <f>+E19</f>
        <v>40000</v>
      </c>
      <c r="F18" s="11">
        <f>+F19</f>
        <v>23883</v>
      </c>
      <c r="G18" s="11">
        <f>+G19</f>
        <v>23883</v>
      </c>
      <c r="H18" s="11">
        <f>+H19</f>
        <v>23883</v>
      </c>
      <c r="I18" s="11">
        <f>+I19</f>
        <v>16695</v>
      </c>
      <c r="J18" s="11">
        <f>H18-I18</f>
        <v>7188</v>
      </c>
      <c r="K18" s="11">
        <f>+K19</f>
        <v>17169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v>40000</v>
      </c>
      <c r="E19" s="11">
        <v>40000</v>
      </c>
      <c r="F19" s="11">
        <v>23883</v>
      </c>
      <c r="G19" s="11">
        <v>23883</v>
      </c>
      <c r="H19" s="11">
        <v>23883</v>
      </c>
      <c r="I19" s="11">
        <v>16695</v>
      </c>
      <c r="J19" s="11">
        <f>H19-I19</f>
        <v>7188</v>
      </c>
      <c r="K19" s="11">
        <v>17169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f>D21+D27+D29+D36</f>
        <v>2291044</v>
      </c>
      <c r="E20" s="11">
        <f>E21+E27+E29+E36</f>
        <v>2291044</v>
      </c>
      <c r="F20" s="11">
        <f>F21+F27+F29+F36</f>
        <v>1344000</v>
      </c>
      <c r="G20" s="11">
        <f>G21+G27+G29+G36</f>
        <v>1341250</v>
      </c>
      <c r="H20" s="11">
        <f>H21+H27+H29+H36</f>
        <v>1341250</v>
      </c>
      <c r="I20" s="11">
        <f>I21+I27+I29+I36</f>
        <v>1001888</v>
      </c>
      <c r="J20" s="11">
        <f>H20-I20</f>
        <v>339362</v>
      </c>
      <c r="K20" s="11">
        <f>K21+K27+K29+K36</f>
        <v>1040052</v>
      </c>
    </row>
    <row r="21" spans="1:11" s="6" customFormat="1" ht="22.5" x14ac:dyDescent="0.25">
      <c r="A21" s="10" t="s">
        <v>48</v>
      </c>
      <c r="B21" s="10" t="s">
        <v>49</v>
      </c>
      <c r="C21" s="10" t="s">
        <v>50</v>
      </c>
      <c r="D21" s="11">
        <f>D22+D25</f>
        <v>1545000</v>
      </c>
      <c r="E21" s="11">
        <f>E22+E25</f>
        <v>1545000</v>
      </c>
      <c r="F21" s="11">
        <f>F22+F25</f>
        <v>939000</v>
      </c>
      <c r="G21" s="11">
        <f>G22+G25</f>
        <v>939000</v>
      </c>
      <c r="H21" s="11">
        <f>H22+H25</f>
        <v>939000</v>
      </c>
      <c r="I21" s="11">
        <f>I22+I25</f>
        <v>713374</v>
      </c>
      <c r="J21" s="11">
        <f>H21-I21</f>
        <v>225626</v>
      </c>
      <c r="K21" s="11">
        <f>K22+K25</f>
        <v>734360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f>D23+D24</f>
        <v>756310</v>
      </c>
      <c r="E22" s="11">
        <f>E23+E24</f>
        <v>756310</v>
      </c>
      <c r="F22" s="11">
        <f>F23+F24</f>
        <v>464510</v>
      </c>
      <c r="G22" s="11">
        <f>G23+G24</f>
        <v>464510</v>
      </c>
      <c r="H22" s="11">
        <f>H23+H24</f>
        <v>464510</v>
      </c>
      <c r="I22" s="11">
        <f>I23+I24</f>
        <v>336335</v>
      </c>
      <c r="J22" s="11">
        <f>H22-I22</f>
        <v>128175</v>
      </c>
      <c r="K22" s="11">
        <f>K23+K24</f>
        <v>350892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319600</v>
      </c>
      <c r="E23" s="11">
        <v>319600</v>
      </c>
      <c r="F23" s="11">
        <v>175900</v>
      </c>
      <c r="G23" s="11">
        <v>175900</v>
      </c>
      <c r="H23" s="11">
        <v>175900</v>
      </c>
      <c r="I23" s="11">
        <v>113981</v>
      </c>
      <c r="J23" s="11">
        <f>H23-I23</f>
        <v>61919</v>
      </c>
      <c r="K23" s="11">
        <v>124757</v>
      </c>
    </row>
    <row r="24" spans="1:11" s="6" customFormat="1" x14ac:dyDescent="0.25">
      <c r="A24" s="10" t="s">
        <v>57</v>
      </c>
      <c r="B24" s="10" t="s">
        <v>58</v>
      </c>
      <c r="C24" s="10" t="s">
        <v>59</v>
      </c>
      <c r="D24" s="11">
        <v>436710</v>
      </c>
      <c r="E24" s="11">
        <v>436710</v>
      </c>
      <c r="F24" s="11">
        <v>288610</v>
      </c>
      <c r="G24" s="11">
        <v>288610</v>
      </c>
      <c r="H24" s="11">
        <v>288610</v>
      </c>
      <c r="I24" s="11">
        <v>222354</v>
      </c>
      <c r="J24" s="11">
        <f>H24-I24</f>
        <v>66256</v>
      </c>
      <c r="K24" s="11">
        <v>226135</v>
      </c>
    </row>
    <row r="25" spans="1:11" s="6" customFormat="1" ht="22.5" x14ac:dyDescent="0.25">
      <c r="A25" s="10" t="s">
        <v>60</v>
      </c>
      <c r="B25" s="10" t="s">
        <v>61</v>
      </c>
      <c r="C25" s="10" t="s">
        <v>62</v>
      </c>
      <c r="D25" s="11">
        <f>D26</f>
        <v>788690</v>
      </c>
      <c r="E25" s="11">
        <f>E26</f>
        <v>788690</v>
      </c>
      <c r="F25" s="11">
        <f>F26</f>
        <v>474490</v>
      </c>
      <c r="G25" s="11">
        <f>G26</f>
        <v>474490</v>
      </c>
      <c r="H25" s="11">
        <f>H26</f>
        <v>474490</v>
      </c>
      <c r="I25" s="11">
        <f>I26</f>
        <v>377039</v>
      </c>
      <c r="J25" s="11">
        <f>H25-I25</f>
        <v>97451</v>
      </c>
      <c r="K25" s="11">
        <f>K26</f>
        <v>383468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788690</v>
      </c>
      <c r="E26" s="11">
        <v>788690</v>
      </c>
      <c r="F26" s="11">
        <v>474490</v>
      </c>
      <c r="G26" s="11">
        <v>474490</v>
      </c>
      <c r="H26" s="11">
        <v>474490</v>
      </c>
      <c r="I26" s="11">
        <v>377039</v>
      </c>
      <c r="J26" s="11">
        <f>H26-I26</f>
        <v>97451</v>
      </c>
      <c r="K26" s="11">
        <v>383468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f>+D28</f>
        <v>71000</v>
      </c>
      <c r="E27" s="11">
        <f>+E28</f>
        <v>71000</v>
      </c>
      <c r="F27" s="11">
        <f>+F28</f>
        <v>40000</v>
      </c>
      <c r="G27" s="11">
        <f>+G28</f>
        <v>39600</v>
      </c>
      <c r="H27" s="11">
        <f>+H28</f>
        <v>39600</v>
      </c>
      <c r="I27" s="11">
        <f>+I28</f>
        <v>33574</v>
      </c>
      <c r="J27" s="11">
        <f>H27-I27</f>
        <v>6026</v>
      </c>
      <c r="K27" s="11">
        <f>+K28</f>
        <v>34685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71000</v>
      </c>
      <c r="E28" s="11">
        <v>71000</v>
      </c>
      <c r="F28" s="11">
        <v>40000</v>
      </c>
      <c r="G28" s="11">
        <v>39600</v>
      </c>
      <c r="H28" s="11">
        <v>39600</v>
      </c>
      <c r="I28" s="11">
        <v>33574</v>
      </c>
      <c r="J28" s="11">
        <f>H28-I28</f>
        <v>6026</v>
      </c>
      <c r="K28" s="11">
        <v>34685</v>
      </c>
    </row>
    <row r="29" spans="1:11" s="6" customFormat="1" ht="22.5" x14ac:dyDescent="0.25">
      <c r="A29" s="10" t="s">
        <v>72</v>
      </c>
      <c r="B29" s="10" t="s">
        <v>73</v>
      </c>
      <c r="C29" s="10" t="s">
        <v>74</v>
      </c>
      <c r="D29" s="11">
        <f>D30+D34+D35</f>
        <v>110000</v>
      </c>
      <c r="E29" s="11">
        <f>E30+E34+E35</f>
        <v>110000</v>
      </c>
      <c r="F29" s="11">
        <f>F30+F34+F35</f>
        <v>70000</v>
      </c>
      <c r="G29" s="11">
        <f>G30+G34+G35</f>
        <v>70000</v>
      </c>
      <c r="H29" s="11">
        <f>H30+H34+H35</f>
        <v>70000</v>
      </c>
      <c r="I29" s="11">
        <f>I30+I34+I35</f>
        <v>18043</v>
      </c>
      <c r="J29" s="11">
        <f>H29-I29</f>
        <v>51957</v>
      </c>
      <c r="K29" s="11">
        <f>K30+K34+K35</f>
        <v>28969</v>
      </c>
    </row>
    <row r="30" spans="1:11" s="6" customFormat="1" ht="22.5" x14ac:dyDescent="0.25">
      <c r="A30" s="10" t="s">
        <v>75</v>
      </c>
      <c r="B30" s="10" t="s">
        <v>76</v>
      </c>
      <c r="C30" s="10" t="s">
        <v>77</v>
      </c>
      <c r="D30" s="11">
        <f>+D31+D32+D33</f>
        <v>60000</v>
      </c>
      <c r="E30" s="11">
        <f>+E31+E32+E33</f>
        <v>60000</v>
      </c>
      <c r="F30" s="11">
        <f>+F31+F32+F33</f>
        <v>50000</v>
      </c>
      <c r="G30" s="11">
        <f>+G31+G32+G33</f>
        <v>50000</v>
      </c>
      <c r="H30" s="11">
        <f>+H31+H32+H33</f>
        <v>50000</v>
      </c>
      <c r="I30" s="11">
        <f>+I31+I32+I33</f>
        <v>5811</v>
      </c>
      <c r="J30" s="11">
        <f>H30-I30</f>
        <v>44189</v>
      </c>
      <c r="K30" s="11">
        <f>+K31+K32+K33</f>
        <v>14976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v>20000</v>
      </c>
      <c r="E31" s="11">
        <v>20000</v>
      </c>
      <c r="F31" s="11">
        <v>20000</v>
      </c>
      <c r="G31" s="11">
        <v>20000</v>
      </c>
      <c r="H31" s="11">
        <v>20000</v>
      </c>
      <c r="I31" s="11">
        <v>3398</v>
      </c>
      <c r="J31" s="11">
        <f>H31-I31</f>
        <v>16602</v>
      </c>
      <c r="K31" s="11">
        <v>12469</v>
      </c>
    </row>
    <row r="32" spans="1:11" s="6" customFormat="1" ht="22.5" x14ac:dyDescent="0.25">
      <c r="A32" s="10" t="s">
        <v>81</v>
      </c>
      <c r="B32" s="10" t="s">
        <v>82</v>
      </c>
      <c r="C32" s="10" t="s">
        <v>83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f>H32-I32</f>
        <v>0</v>
      </c>
      <c r="K32" s="11">
        <v>94</v>
      </c>
    </row>
    <row r="33" spans="1:11" s="6" customFormat="1" x14ac:dyDescent="0.25">
      <c r="A33" s="10" t="s">
        <v>84</v>
      </c>
      <c r="B33" s="10" t="s">
        <v>85</v>
      </c>
      <c r="C33" s="10" t="s">
        <v>86</v>
      </c>
      <c r="D33" s="11">
        <v>40000</v>
      </c>
      <c r="E33" s="11">
        <v>40000</v>
      </c>
      <c r="F33" s="11">
        <v>30000</v>
      </c>
      <c r="G33" s="11">
        <v>30000</v>
      </c>
      <c r="H33" s="11">
        <v>30000</v>
      </c>
      <c r="I33" s="11">
        <v>2413</v>
      </c>
      <c r="J33" s="11">
        <f>H33-I33</f>
        <v>27587</v>
      </c>
      <c r="K33" s="11">
        <v>2413</v>
      </c>
    </row>
    <row r="34" spans="1:11" s="6" customFormat="1" x14ac:dyDescent="0.25">
      <c r="A34" s="10" t="s">
        <v>87</v>
      </c>
      <c r="B34" s="10" t="s">
        <v>88</v>
      </c>
      <c r="C34" s="10" t="s">
        <v>89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1761</v>
      </c>
    </row>
    <row r="35" spans="1:11" s="6" customFormat="1" ht="22.5" x14ac:dyDescent="0.25">
      <c r="A35" s="10" t="s">
        <v>90</v>
      </c>
      <c r="B35" s="10" t="s">
        <v>91</v>
      </c>
      <c r="C35" s="10" t="s">
        <v>92</v>
      </c>
      <c r="D35" s="11">
        <v>50000</v>
      </c>
      <c r="E35" s="11">
        <v>50000</v>
      </c>
      <c r="F35" s="11">
        <v>20000</v>
      </c>
      <c r="G35" s="11">
        <v>20000</v>
      </c>
      <c r="H35" s="11">
        <v>20000</v>
      </c>
      <c r="I35" s="11">
        <v>12232</v>
      </c>
      <c r="J35" s="11">
        <f>H35-I35</f>
        <v>7768</v>
      </c>
      <c r="K35" s="11">
        <v>12232</v>
      </c>
    </row>
    <row r="36" spans="1:11" s="6" customFormat="1" ht="33" x14ac:dyDescent="0.25">
      <c r="A36" s="10" t="s">
        <v>93</v>
      </c>
      <c r="B36" s="10" t="s">
        <v>94</v>
      </c>
      <c r="C36" s="10" t="s">
        <v>95</v>
      </c>
      <c r="D36" s="11">
        <f>D37+D38</f>
        <v>565044</v>
      </c>
      <c r="E36" s="11">
        <f>E37+E38</f>
        <v>565044</v>
      </c>
      <c r="F36" s="11">
        <f>F37+F38</f>
        <v>295000</v>
      </c>
      <c r="G36" s="11">
        <f>G37+G38</f>
        <v>292650</v>
      </c>
      <c r="H36" s="11">
        <f>H37+H38</f>
        <v>292650</v>
      </c>
      <c r="I36" s="11">
        <f>I37+I38</f>
        <v>236897</v>
      </c>
      <c r="J36" s="11">
        <f>H36-I36</f>
        <v>55753</v>
      </c>
      <c r="K36" s="11">
        <f>K37+K38</f>
        <v>242038</v>
      </c>
    </row>
    <row r="37" spans="1:11" s="6" customFormat="1" x14ac:dyDescent="0.25">
      <c r="A37" s="10" t="s">
        <v>96</v>
      </c>
      <c r="B37" s="10" t="s">
        <v>97</v>
      </c>
      <c r="C37" s="10" t="s">
        <v>98</v>
      </c>
      <c r="D37" s="11">
        <v>0</v>
      </c>
      <c r="E37" s="11">
        <v>0</v>
      </c>
      <c r="F37" s="11">
        <v>0</v>
      </c>
      <c r="G37" s="11">
        <v>-2350</v>
      </c>
      <c r="H37" s="11">
        <v>-2350</v>
      </c>
      <c r="I37" s="11">
        <v>-2350</v>
      </c>
      <c r="J37" s="11">
        <f>H37-I37</f>
        <v>0</v>
      </c>
      <c r="K37" s="11">
        <v>0</v>
      </c>
    </row>
    <row r="38" spans="1:11" s="6" customFormat="1" ht="22.5" x14ac:dyDescent="0.25">
      <c r="A38" s="10" t="s">
        <v>99</v>
      </c>
      <c r="B38" s="10" t="s">
        <v>100</v>
      </c>
      <c r="C38" s="10" t="s">
        <v>101</v>
      </c>
      <c r="D38" s="11">
        <f>D39</f>
        <v>565044</v>
      </c>
      <c r="E38" s="11">
        <f>E39</f>
        <v>565044</v>
      </c>
      <c r="F38" s="11">
        <f>F39</f>
        <v>295000</v>
      </c>
      <c r="G38" s="11">
        <f>G39</f>
        <v>295000</v>
      </c>
      <c r="H38" s="11">
        <f>H39</f>
        <v>295000</v>
      </c>
      <c r="I38" s="11">
        <f>I39</f>
        <v>239247</v>
      </c>
      <c r="J38" s="11">
        <f>H38-I38</f>
        <v>55753</v>
      </c>
      <c r="K38" s="11">
        <f>K39</f>
        <v>242038</v>
      </c>
    </row>
    <row r="39" spans="1:11" s="6" customFormat="1" x14ac:dyDescent="0.25">
      <c r="A39" s="10" t="s">
        <v>102</v>
      </c>
      <c r="B39" s="10" t="s">
        <v>103</v>
      </c>
      <c r="C39" s="10" t="s">
        <v>104</v>
      </c>
      <c r="D39" s="11">
        <v>565044</v>
      </c>
      <c r="E39" s="11">
        <v>565044</v>
      </c>
      <c r="F39" s="11">
        <v>295000</v>
      </c>
      <c r="G39" s="11">
        <v>295000</v>
      </c>
      <c r="H39" s="11">
        <v>295000</v>
      </c>
      <c r="I39" s="11">
        <v>239247</v>
      </c>
      <c r="J39" s="11">
        <f>H39-I39</f>
        <v>55753</v>
      </c>
      <c r="K39" s="11">
        <v>242038</v>
      </c>
    </row>
    <row r="40" spans="1:11" s="6" customFormat="1" ht="33" x14ac:dyDescent="0.25">
      <c r="A40" s="10" t="s">
        <v>105</v>
      </c>
      <c r="B40" s="10" t="s">
        <v>106</v>
      </c>
      <c r="C40" s="10" t="s">
        <v>107</v>
      </c>
      <c r="D40" s="11">
        <f>D41+D45</f>
        <v>400000</v>
      </c>
      <c r="E40" s="11">
        <f>E41+E45</f>
        <v>400000</v>
      </c>
      <c r="F40" s="11">
        <f>F41+F45</f>
        <v>340000</v>
      </c>
      <c r="G40" s="11">
        <f>G41+G45</f>
        <v>340000</v>
      </c>
      <c r="H40" s="11">
        <f>H41+H45</f>
        <v>340000</v>
      </c>
      <c r="I40" s="11">
        <f>I41+I45</f>
        <v>99673</v>
      </c>
      <c r="J40" s="11">
        <f>H40-I40</f>
        <v>240327</v>
      </c>
      <c r="K40" s="11">
        <f>K41+K45</f>
        <v>47461</v>
      </c>
    </row>
    <row r="41" spans="1:11" s="6" customFormat="1" ht="22.5" x14ac:dyDescent="0.25">
      <c r="A41" s="10" t="s">
        <v>108</v>
      </c>
      <c r="B41" s="10" t="s">
        <v>109</v>
      </c>
      <c r="C41" s="10" t="s">
        <v>110</v>
      </c>
      <c r="D41" s="11">
        <f>+D42+D44</f>
        <v>130000</v>
      </c>
      <c r="E41" s="11">
        <f>+E42+E44</f>
        <v>130000</v>
      </c>
      <c r="F41" s="11">
        <f>+F42+F44</f>
        <v>75000</v>
      </c>
      <c r="G41" s="11">
        <f>+G42+G44</f>
        <v>75000</v>
      </c>
      <c r="H41" s="11">
        <f>+H42+H44</f>
        <v>75000</v>
      </c>
      <c r="I41" s="11">
        <f>+I42+I44</f>
        <v>44980</v>
      </c>
      <c r="J41" s="11">
        <f>H41-I41</f>
        <v>30020</v>
      </c>
      <c r="K41" s="11">
        <f>+K42+K44</f>
        <v>44980</v>
      </c>
    </row>
    <row r="42" spans="1:11" s="6" customFormat="1" ht="22.5" x14ac:dyDescent="0.25">
      <c r="A42" s="10" t="s">
        <v>111</v>
      </c>
      <c r="B42" s="10" t="s">
        <v>112</v>
      </c>
      <c r="C42" s="10" t="s">
        <v>113</v>
      </c>
      <c r="D42" s="11">
        <f>D43</f>
        <v>40000</v>
      </c>
      <c r="E42" s="11">
        <f>E43</f>
        <v>40000</v>
      </c>
      <c r="F42" s="11">
        <f>F43</f>
        <v>30000</v>
      </c>
      <c r="G42" s="11">
        <f>G43</f>
        <v>30000</v>
      </c>
      <c r="H42" s="11">
        <f>H43</f>
        <v>30000</v>
      </c>
      <c r="I42" s="11">
        <f>I43</f>
        <v>13622</v>
      </c>
      <c r="J42" s="11">
        <f>H42-I42</f>
        <v>16378</v>
      </c>
      <c r="K42" s="11">
        <f>K43</f>
        <v>13622</v>
      </c>
    </row>
    <row r="43" spans="1:11" s="6" customFormat="1" x14ac:dyDescent="0.25">
      <c r="A43" s="10" t="s">
        <v>114</v>
      </c>
      <c r="B43" s="10" t="s">
        <v>115</v>
      </c>
      <c r="C43" s="10" t="s">
        <v>116</v>
      </c>
      <c r="D43" s="11">
        <v>40000</v>
      </c>
      <c r="E43" s="11">
        <v>40000</v>
      </c>
      <c r="F43" s="11">
        <v>30000</v>
      </c>
      <c r="G43" s="11">
        <v>30000</v>
      </c>
      <c r="H43" s="11">
        <v>30000</v>
      </c>
      <c r="I43" s="11">
        <v>13622</v>
      </c>
      <c r="J43" s="11">
        <f>H43-I43</f>
        <v>16378</v>
      </c>
      <c r="K43" s="11">
        <v>13622</v>
      </c>
    </row>
    <row r="44" spans="1:11" s="6" customFormat="1" x14ac:dyDescent="0.25">
      <c r="A44" s="10" t="s">
        <v>117</v>
      </c>
      <c r="B44" s="10" t="s">
        <v>118</v>
      </c>
      <c r="C44" s="10" t="s">
        <v>119</v>
      </c>
      <c r="D44" s="11">
        <v>90000</v>
      </c>
      <c r="E44" s="11">
        <v>90000</v>
      </c>
      <c r="F44" s="11">
        <v>45000</v>
      </c>
      <c r="G44" s="11">
        <v>45000</v>
      </c>
      <c r="H44" s="11">
        <v>45000</v>
      </c>
      <c r="I44" s="11">
        <v>31358</v>
      </c>
      <c r="J44" s="11">
        <f>H44-I44</f>
        <v>13642</v>
      </c>
      <c r="K44" s="11">
        <v>31358</v>
      </c>
    </row>
    <row r="45" spans="1:11" s="6" customFormat="1" ht="22.5" x14ac:dyDescent="0.25">
      <c r="A45" s="10" t="s">
        <v>120</v>
      </c>
      <c r="B45" s="10" t="s">
        <v>121</v>
      </c>
      <c r="C45" s="10" t="s">
        <v>122</v>
      </c>
      <c r="D45" s="11">
        <f>+D46</f>
        <v>270000</v>
      </c>
      <c r="E45" s="11">
        <f>+E46</f>
        <v>270000</v>
      </c>
      <c r="F45" s="11">
        <f>+F46</f>
        <v>265000</v>
      </c>
      <c r="G45" s="11">
        <f>+G46</f>
        <v>265000</v>
      </c>
      <c r="H45" s="11">
        <f>+H46</f>
        <v>265000</v>
      </c>
      <c r="I45" s="11">
        <f>+I46</f>
        <v>54693</v>
      </c>
      <c r="J45" s="11">
        <f>H45-I45</f>
        <v>210307</v>
      </c>
      <c r="K45" s="11">
        <f>+K46</f>
        <v>2481</v>
      </c>
    </row>
    <row r="46" spans="1:11" s="6" customFormat="1" x14ac:dyDescent="0.25">
      <c r="A46" s="10" t="s">
        <v>123</v>
      </c>
      <c r="B46" s="10" t="s">
        <v>124</v>
      </c>
      <c r="C46" s="10" t="s">
        <v>125</v>
      </c>
      <c r="D46" s="11">
        <v>270000</v>
      </c>
      <c r="E46" s="11">
        <v>270000</v>
      </c>
      <c r="F46" s="11">
        <v>265000</v>
      </c>
      <c r="G46" s="11">
        <v>265000</v>
      </c>
      <c r="H46" s="11">
        <v>265000</v>
      </c>
      <c r="I46" s="11">
        <v>54693</v>
      </c>
      <c r="J46" s="11">
        <f>H46-I46</f>
        <v>210307</v>
      </c>
      <c r="K46" s="11">
        <v>2481</v>
      </c>
    </row>
    <row r="47" spans="1:11" s="6" customFormat="1" ht="22.5" x14ac:dyDescent="0.25">
      <c r="A47" s="10" t="s">
        <v>126</v>
      </c>
      <c r="B47" s="10" t="s">
        <v>127</v>
      </c>
      <c r="C47" s="10" t="s">
        <v>128</v>
      </c>
      <c r="D47" s="11">
        <f>+D48</f>
        <v>1734080</v>
      </c>
      <c r="E47" s="11">
        <f>+E48</f>
        <v>1734080</v>
      </c>
      <c r="F47" s="11">
        <f>+F48</f>
        <v>745000</v>
      </c>
      <c r="G47" s="11">
        <f>+G48</f>
        <v>745000</v>
      </c>
      <c r="H47" s="11">
        <f>+H48</f>
        <v>745000</v>
      </c>
      <c r="I47" s="11">
        <f>+I48</f>
        <v>98987</v>
      </c>
      <c r="J47" s="11">
        <f>H47-I47</f>
        <v>646013</v>
      </c>
      <c r="K47" s="11">
        <f>+K48</f>
        <v>43284</v>
      </c>
    </row>
    <row r="48" spans="1:11" s="6" customFormat="1" ht="22.5" x14ac:dyDescent="0.25">
      <c r="A48" s="10" t="s">
        <v>129</v>
      </c>
      <c r="B48" s="10" t="s">
        <v>130</v>
      </c>
      <c r="C48" s="10" t="s">
        <v>131</v>
      </c>
      <c r="D48" s="11">
        <f>D49</f>
        <v>1734080</v>
      </c>
      <c r="E48" s="11">
        <f>E49</f>
        <v>1734080</v>
      </c>
      <c r="F48" s="11">
        <f>F49</f>
        <v>745000</v>
      </c>
      <c r="G48" s="11">
        <f>G49</f>
        <v>745000</v>
      </c>
      <c r="H48" s="11">
        <f>H49</f>
        <v>745000</v>
      </c>
      <c r="I48" s="11">
        <f>I49</f>
        <v>98987</v>
      </c>
      <c r="J48" s="11">
        <f>H48-I48</f>
        <v>646013</v>
      </c>
      <c r="K48" s="11">
        <f>K49</f>
        <v>43284</v>
      </c>
    </row>
    <row r="49" spans="1:12" s="6" customFormat="1" ht="22.5" x14ac:dyDescent="0.25">
      <c r="A49" s="10" t="s">
        <v>132</v>
      </c>
      <c r="B49" s="10" t="s">
        <v>133</v>
      </c>
      <c r="C49" s="10" t="s">
        <v>134</v>
      </c>
      <c r="D49" s="11">
        <f>D50</f>
        <v>1734080</v>
      </c>
      <c r="E49" s="11">
        <f>E50</f>
        <v>1734080</v>
      </c>
      <c r="F49" s="11">
        <f>F50</f>
        <v>745000</v>
      </c>
      <c r="G49" s="11">
        <f>G50</f>
        <v>745000</v>
      </c>
      <c r="H49" s="11">
        <f>H50</f>
        <v>745000</v>
      </c>
      <c r="I49" s="11">
        <f>I50</f>
        <v>98987</v>
      </c>
      <c r="J49" s="11">
        <f>H49-I49</f>
        <v>646013</v>
      </c>
      <c r="K49" s="11">
        <f>K50</f>
        <v>43284</v>
      </c>
    </row>
    <row r="50" spans="1:12" s="6" customFormat="1" x14ac:dyDescent="0.25">
      <c r="A50" s="10" t="s">
        <v>135</v>
      </c>
      <c r="B50" s="10" t="s">
        <v>136</v>
      </c>
      <c r="C50" s="10" t="s">
        <v>137</v>
      </c>
      <c r="D50" s="11">
        <v>1734080</v>
      </c>
      <c r="E50" s="11">
        <v>1734080</v>
      </c>
      <c r="F50" s="11">
        <v>745000</v>
      </c>
      <c r="G50" s="11">
        <v>745000</v>
      </c>
      <c r="H50" s="11">
        <v>745000</v>
      </c>
      <c r="I50" s="11">
        <v>98987</v>
      </c>
      <c r="J50" s="11">
        <f>H50-I50</f>
        <v>646013</v>
      </c>
      <c r="K50" s="11">
        <v>43284</v>
      </c>
    </row>
    <row r="51" spans="1:12" s="6" customFormat="1" x14ac:dyDescent="0.25">
      <c r="A51" s="10" t="s">
        <v>138</v>
      </c>
      <c r="B51" s="10" t="s">
        <v>139</v>
      </c>
      <c r="C51" s="10" t="s">
        <v>140</v>
      </c>
      <c r="D51" s="11">
        <v>0</v>
      </c>
      <c r="E51" s="11">
        <v>-1586580</v>
      </c>
      <c r="F51" s="11">
        <v>-954273</v>
      </c>
      <c r="G51" s="11">
        <v>0</v>
      </c>
      <c r="H51" s="11">
        <v>0</v>
      </c>
      <c r="I51" s="11">
        <v>2053838</v>
      </c>
      <c r="J51" s="11">
        <f>H51-I51</f>
        <v>-2053838</v>
      </c>
      <c r="K51" s="11">
        <v>0</v>
      </c>
    </row>
    <row r="52" spans="1:12" s="6" customFormat="1" x14ac:dyDescent="0.25">
      <c r="A52" s="10" t="s">
        <v>141</v>
      </c>
      <c r="B52" s="10" t="s">
        <v>142</v>
      </c>
      <c r="C52" s="10" t="s">
        <v>143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2053838</v>
      </c>
      <c r="J52" s="11">
        <f>H52-I52</f>
        <v>-2053838</v>
      </c>
      <c r="K52" s="11">
        <v>0</v>
      </c>
    </row>
    <row r="53" spans="1:12" s="6" customFormat="1" x14ac:dyDescent="0.25">
      <c r="A53" s="10" t="s">
        <v>144</v>
      </c>
      <c r="B53" s="10" t="s">
        <v>145</v>
      </c>
      <c r="C53" s="10" t="s">
        <v>146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603305</v>
      </c>
      <c r="J53" s="11">
        <f>H53-I53</f>
        <v>-603305</v>
      </c>
      <c r="K53" s="11">
        <v>0</v>
      </c>
    </row>
    <row r="54" spans="1:12" s="6" customFormat="1" x14ac:dyDescent="0.25">
      <c r="A54" s="10" t="s">
        <v>147</v>
      </c>
      <c r="B54" s="10" t="s">
        <v>148</v>
      </c>
      <c r="C54" s="10" t="s">
        <v>149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1450533</v>
      </c>
      <c r="J54" s="11">
        <f>H54-I54</f>
        <v>-1450533</v>
      </c>
      <c r="K54" s="11">
        <v>0</v>
      </c>
    </row>
    <row r="55" spans="1:12" s="6" customFormat="1" x14ac:dyDescent="0.25">
      <c r="A55" s="10" t="s">
        <v>150</v>
      </c>
      <c r="B55" s="10" t="s">
        <v>151</v>
      </c>
      <c r="C55" s="10" t="s">
        <v>152</v>
      </c>
      <c r="D55" s="11">
        <v>0</v>
      </c>
      <c r="E55" s="11">
        <v>-1586580</v>
      </c>
      <c r="F55" s="11">
        <v>-954273</v>
      </c>
      <c r="G55" s="11">
        <v>0</v>
      </c>
      <c r="H55" s="11">
        <v>0</v>
      </c>
      <c r="I55" s="11">
        <v>0</v>
      </c>
      <c r="J55" s="11">
        <f>H55-I55</f>
        <v>0</v>
      </c>
      <c r="K55" s="11">
        <v>0</v>
      </c>
    </row>
    <row r="56" spans="1:12" s="6" customFormat="1" x14ac:dyDescent="0.25">
      <c r="A56" s="10" t="s">
        <v>153</v>
      </c>
      <c r="B56" s="10" t="s">
        <v>154</v>
      </c>
      <c r="C56" s="10" t="s">
        <v>155</v>
      </c>
      <c r="D56" s="11">
        <v>0</v>
      </c>
      <c r="E56" s="11">
        <v>-1586580</v>
      </c>
      <c r="F56" s="11">
        <v>-954273</v>
      </c>
      <c r="G56" s="11">
        <v>0</v>
      </c>
      <c r="H56" s="11">
        <v>0</v>
      </c>
      <c r="I56" s="11">
        <v>0</v>
      </c>
      <c r="J56" s="11">
        <f>H56-I56</f>
        <v>0</v>
      </c>
      <c r="K56" s="11">
        <v>0</v>
      </c>
    </row>
    <row r="57" spans="1:12" s="6" customFormat="1" x14ac:dyDescent="0.25">
      <c r="A57" s="8"/>
      <c r="B57" s="8"/>
      <c r="C57" s="8"/>
      <c r="D57" s="9"/>
      <c r="E57" s="9"/>
      <c r="F57" s="9"/>
      <c r="G57" s="9"/>
      <c r="H57" s="9"/>
      <c r="I57" s="9"/>
      <c r="J57" s="9"/>
      <c r="K57" s="9"/>
    </row>
    <row r="58" spans="1:12" x14ac:dyDescent="0.25">
      <c r="A58" s="13" t="s">
        <v>156</v>
      </c>
      <c r="B58" s="13"/>
      <c r="C58" s="13"/>
      <c r="D58" s="13"/>
      <c r="E58" s="13" t="s">
        <v>158</v>
      </c>
      <c r="F58" s="13"/>
      <c r="G58" s="13"/>
      <c r="H58" s="13"/>
      <c r="I58" s="13" t="s">
        <v>159</v>
      </c>
      <c r="J58" s="13"/>
      <c r="K58" s="13"/>
      <c r="L58" s="13"/>
    </row>
    <row r="59" spans="1:12" x14ac:dyDescent="0.25">
      <c r="A59" s="3" t="s">
        <v>157</v>
      </c>
      <c r="B59" s="3"/>
      <c r="C59" s="3"/>
      <c r="D59" s="3"/>
      <c r="E59" s="3" t="s">
        <v>158</v>
      </c>
      <c r="F59" s="3"/>
      <c r="G59" s="3"/>
      <c r="H59" s="3"/>
      <c r="I59" s="3" t="s">
        <v>160</v>
      </c>
      <c r="J59" s="3"/>
      <c r="K59" s="3"/>
      <c r="L59" s="3"/>
    </row>
    <row r="115" spans="1:20" x14ac:dyDescent="0.25">
      <c r="A115" s="12"/>
      <c r="B115" s="12"/>
      <c r="C115" s="12"/>
      <c r="D115" s="12"/>
      <c r="I115" s="12"/>
      <c r="J115" s="12"/>
      <c r="K115" s="12"/>
      <c r="L115" s="12"/>
      <c r="Q115" s="12"/>
      <c r="R115" s="12"/>
      <c r="S115" s="12"/>
      <c r="T115" s="12"/>
    </row>
  </sheetData>
  <mergeCells count="23">
    <mergeCell ref="K9:K10"/>
    <mergeCell ref="A58:D58"/>
    <mergeCell ref="A59:D59"/>
    <mergeCell ref="E58:H58"/>
    <mergeCell ref="E59:H59"/>
    <mergeCell ref="I58:L58"/>
    <mergeCell ref="I59:L59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2017-07-26T10:04:31Z</dcterms:created>
  <dcterms:modified xsi:type="dcterms:W3CDTF">2017-07-26T10:04:34Z</dcterms:modified>
</cp:coreProperties>
</file>