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Puscas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J16" i="1" s="1"/>
  <c r="F20" i="1"/>
  <c r="K20" i="1" s="1"/>
  <c r="D21" i="1"/>
  <c r="E21" i="1"/>
  <c r="F21" i="1"/>
  <c r="K21" i="1" s="1"/>
  <c r="G21" i="1"/>
  <c r="H21" i="1"/>
  <c r="I21" i="1"/>
  <c r="J21" i="1"/>
  <c r="F22" i="1"/>
  <c r="K22" i="1"/>
  <c r="F23" i="1"/>
  <c r="K23" i="1" s="1"/>
  <c r="D26" i="1"/>
  <c r="D25" i="1" s="1"/>
  <c r="D24" i="1" s="1"/>
  <c r="E26" i="1"/>
  <c r="E25" i="1" s="1"/>
  <c r="E24" i="1" s="1"/>
  <c r="F26" i="1"/>
  <c r="K26" i="1" s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F29" i="1"/>
  <c r="K29" i="1" s="1"/>
  <c r="G29" i="1"/>
  <c r="H29" i="1"/>
  <c r="I29" i="1"/>
  <c r="J29" i="1"/>
  <c r="F30" i="1"/>
  <c r="K30" i="1"/>
  <c r="F31" i="1"/>
  <c r="K31" i="1" s="1"/>
  <c r="F32" i="1"/>
  <c r="K32" i="1"/>
  <c r="F33" i="1"/>
  <c r="K33" i="1" s="1"/>
  <c r="D35" i="1"/>
  <c r="D34" i="1" s="1"/>
  <c r="E35" i="1"/>
  <c r="F35" i="1"/>
  <c r="K35" i="1" s="1"/>
  <c r="G35" i="1"/>
  <c r="H35" i="1"/>
  <c r="H34" i="1" s="1"/>
  <c r="I35" i="1"/>
  <c r="J35" i="1"/>
  <c r="J34" i="1" s="1"/>
  <c r="F36" i="1"/>
  <c r="K36" i="1"/>
  <c r="F37" i="1"/>
  <c r="K37" i="1" s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 s="1"/>
  <c r="F42" i="1"/>
  <c r="K42" i="1"/>
  <c r="D45" i="1"/>
  <c r="D44" i="1" s="1"/>
  <c r="D46" i="1"/>
  <c r="E46" i="1"/>
  <c r="E45" i="1" s="1"/>
  <c r="E44" i="1" s="1"/>
  <c r="G46" i="1"/>
  <c r="F46" i="1" s="1"/>
  <c r="K46" i="1" s="1"/>
  <c r="H46" i="1"/>
  <c r="H45" i="1" s="1"/>
  <c r="H44" i="1" s="1"/>
  <c r="I46" i="1"/>
  <c r="I45" i="1" s="1"/>
  <c r="I44" i="1" s="1"/>
  <c r="J46" i="1"/>
  <c r="J45" i="1" s="1"/>
  <c r="J44" i="1" s="1"/>
  <c r="F47" i="1"/>
  <c r="K47" i="1" s="1"/>
  <c r="D49" i="1"/>
  <c r="E49" i="1"/>
  <c r="G49" i="1"/>
  <c r="H49" i="1"/>
  <c r="I49" i="1"/>
  <c r="J49" i="1"/>
  <c r="F50" i="1"/>
  <c r="K50" i="1"/>
  <c r="D52" i="1"/>
  <c r="D51" i="1" s="1"/>
  <c r="E52" i="1"/>
  <c r="E51" i="1" s="1"/>
  <c r="G52" i="1"/>
  <c r="F52" i="1" s="1"/>
  <c r="K52" i="1" s="1"/>
  <c r="H52" i="1"/>
  <c r="H51" i="1" s="1"/>
  <c r="I52" i="1"/>
  <c r="I51" i="1" s="1"/>
  <c r="J52" i="1"/>
  <c r="J51" i="1" s="1"/>
  <c r="F53" i="1"/>
  <c r="K53" i="1"/>
  <c r="F54" i="1"/>
  <c r="K54" i="1"/>
  <c r="D55" i="1"/>
  <c r="E55" i="1"/>
  <c r="G55" i="1"/>
  <c r="F55" i="1" s="1"/>
  <c r="K55" i="1" s="1"/>
  <c r="H55" i="1"/>
  <c r="I55" i="1"/>
  <c r="J55" i="1"/>
  <c r="F56" i="1"/>
  <c r="K56" i="1" s="1"/>
  <c r="F57" i="1"/>
  <c r="K57" i="1"/>
  <c r="F58" i="1"/>
  <c r="K58" i="1"/>
  <c r="F59" i="1"/>
  <c r="K59" i="1"/>
  <c r="D62" i="1"/>
  <c r="D61" i="1" s="1"/>
  <c r="D60" i="1" s="1"/>
  <c r="E62" i="1"/>
  <c r="E61" i="1" s="1"/>
  <c r="E60" i="1" s="1"/>
  <c r="G62" i="1"/>
  <c r="F62" i="1" s="1"/>
  <c r="K62" i="1" s="1"/>
  <c r="H62" i="1"/>
  <c r="H61" i="1" s="1"/>
  <c r="H60" i="1" s="1"/>
  <c r="I62" i="1"/>
  <c r="I61" i="1" s="1"/>
  <c r="I60" i="1" s="1"/>
  <c r="J62" i="1"/>
  <c r="J61" i="1" s="1"/>
  <c r="J60" i="1" s="1"/>
  <c r="F63" i="1"/>
  <c r="K63" i="1" s="1"/>
  <c r="F64" i="1"/>
  <c r="K64" i="1"/>
  <c r="H48" i="1" l="1"/>
  <c r="D16" i="1"/>
  <c r="E48" i="1"/>
  <c r="E43" i="1" s="1"/>
  <c r="D43" i="1"/>
  <c r="I34" i="1"/>
  <c r="I16" i="1"/>
  <c r="I15" i="1" s="1"/>
  <c r="H16" i="1"/>
  <c r="D48" i="1"/>
  <c r="F25" i="1"/>
  <c r="K25" i="1" s="1"/>
  <c r="G24" i="1"/>
  <c r="F24" i="1" s="1"/>
  <c r="K24" i="1" s="1"/>
  <c r="J48" i="1"/>
  <c r="J43" i="1" s="1"/>
  <c r="J15" i="1" s="1"/>
  <c r="I43" i="1"/>
  <c r="I48" i="1"/>
  <c r="H43" i="1"/>
  <c r="E34" i="1"/>
  <c r="E16" i="1"/>
  <c r="F49" i="1"/>
  <c r="K49" i="1" s="1"/>
  <c r="G61" i="1"/>
  <c r="G45" i="1"/>
  <c r="G51" i="1"/>
  <c r="F51" i="1" s="1"/>
  <c r="K51" i="1" s="1"/>
  <c r="G39" i="1"/>
  <c r="F39" i="1" s="1"/>
  <c r="K39" i="1" s="1"/>
  <c r="G18" i="1"/>
  <c r="J13" i="1" l="1"/>
  <c r="J14" i="1"/>
  <c r="I13" i="1"/>
  <c r="I14" i="1"/>
  <c r="G60" i="1"/>
  <c r="F60" i="1" s="1"/>
  <c r="K60" i="1" s="1"/>
  <c r="F61" i="1"/>
  <c r="K61" i="1" s="1"/>
  <c r="F18" i="1"/>
  <c r="K18" i="1" s="1"/>
  <c r="G17" i="1"/>
  <c r="H15" i="1"/>
  <c r="G48" i="1"/>
  <c r="F48" i="1" s="1"/>
  <c r="K48" i="1" s="1"/>
  <c r="G34" i="1"/>
  <c r="F34" i="1" s="1"/>
  <c r="K34" i="1" s="1"/>
  <c r="D15" i="1"/>
  <c r="F45" i="1"/>
  <c r="K45" i="1" s="1"/>
  <c r="G44" i="1"/>
  <c r="E15" i="1"/>
  <c r="F44" i="1" l="1"/>
  <c r="K44" i="1" s="1"/>
  <c r="G43" i="1"/>
  <c r="F43" i="1" s="1"/>
  <c r="K43" i="1" s="1"/>
  <c r="E13" i="1"/>
  <c r="E14" i="1"/>
  <c r="F17" i="1"/>
  <c r="K17" i="1" s="1"/>
  <c r="G16" i="1"/>
  <c r="D13" i="1"/>
  <c r="D14" i="1"/>
  <c r="H13" i="1"/>
  <c r="H14" i="1"/>
  <c r="F16" i="1" l="1"/>
  <c r="K16" i="1" s="1"/>
  <c r="G15" i="1"/>
  <c r="F15" i="1" l="1"/>
  <c r="K15" i="1" s="1"/>
  <c r="G14" i="1"/>
  <c r="F14" i="1" s="1"/>
  <c r="K14" i="1" s="1"/>
  <c r="G13" i="1"/>
  <c r="F13" i="1" s="1"/>
  <c r="K13" i="1" s="1"/>
</calcChain>
</file>

<file path=xl/sharedStrings.xml><?xml version="1.0" encoding="utf-8"?>
<sst xmlns="http://schemas.openxmlformats.org/spreadsheetml/2006/main" count="185" uniqueCount="184">
  <si>
    <t>ROMANIA</t>
  </si>
  <si>
    <t>JUDETUL VASLUI</t>
  </si>
  <si>
    <t>COMUNA PUSCASI</t>
  </si>
  <si>
    <t>Cod fiscal: 16404196</t>
  </si>
  <si>
    <t xml:space="preserve"> Anexa 12</t>
  </si>
  <si>
    <t>Cont de executie - Venituri - Bugetul local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</si>
  <si>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</si>
  <si>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</si>
  <si>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</si>
  <si>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</si>
  <si>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</si>
  <si>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</si>
  <si>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</si>
  <si>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</si>
  <si>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</si>
  <si>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</si>
  <si>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</si>
  <si>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</si>
  <si>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</si>
  <si>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</si>
  <si>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</si>
  <si>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</si>
  <si>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</si>
  <si>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</si>
  <si>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</si>
  <si>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</si>
  <si>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</si>
  <si>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</si>
  <si>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</si>
  <si>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</si>
  <si>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</si>
  <si>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</si>
  <si>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</si>
  <si>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</si>
  <si>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</si>
  <si>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</si>
  <si>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</si>
  <si>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</si>
  <si>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</si>
  <si>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</si>
  <si>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</si>
  <si>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</si>
  <si>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</si>
  <si>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</si>
  <si>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</si>
  <si>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</si>
  <si>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</si>
  <si>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</si>
  <si>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</si>
  <si>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</si>
  <si>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</si>
  <si>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</si>
  <si>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</si>
  <si>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</si>
  <si>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</si>
  <si>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</si>
  <si>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</si>
  <si>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</si>
  <si>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</si>
  <si>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</si>
  <si>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</si>
  <si>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</si>
  <si>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</si>
  <si>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</si>
  <si>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</si>
  <si>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</si>
  <si>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</si>
  <si>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</si>
  <si>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</si>
  <si>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</si>
  <si>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</si>
  <si>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</si>
  <si>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</si>
  <si>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</si>
  <si>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</si>
  <si>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</si>
  <si>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</si>
  <si>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</si>
  <si>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</si>
  <si>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</si>
  <si>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</si>
  <si>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</si>
  <si>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</si>
  <si>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</si>
  <si>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</si>
  <si>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</si>
  <si>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</si>
  <si>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</si>
  <si>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</si>
  <si>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</si>
  <si>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</si>
  <si>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</si>
  <si>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</si>
  <si>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</si>
  <si>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</si>
  <si>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</si>
  <si>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</si>
  <si>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</si>
  <si>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</si>
  <si>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</si>
  <si>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</si>
  <si>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</si>
  <si>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</si>
  <si>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</si>
  <si>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</si>
  <si>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</si>
  <si>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</si>
  <si>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</si>
  <si>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</si>
  <si>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</si>
  <si>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</si>
  <si>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</si>
  <si>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</si>
  <si>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</si>
  <si>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</si>
  <si>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</si>
  <si>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</si>
  <si>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</si>
  <si>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</si>
  <si>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</si>
  <si>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</si>
  <si>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</si>
  <si>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</si>
  <si>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</si>
  <si>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</si>
  <si>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</si>
  <si>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</si>
  <si>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</si>
  <si>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</si>
  <si>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</si>
  <si>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</si>
  <si>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</si>
  <si>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</si>
  <si>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</si>
  <si>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</si>
  <si>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</si>
  <si>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</si>
  <si>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</si>
  <si>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</si>
  <si>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</si>
  <si>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</si>
  <si>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</si>
  <si>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</si>
  <si>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</si>
  <si>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</si>
  <si>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</si>
  <si>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84</t>
  </si>
  <si>
    <t>Incasari din valorificarea bunurilor confiscate, abandonate si alte sume constatate odata cu  confiscarea potrivit legii</t>
  </si>
  <si>
    <t>35.02.03</t>
  </si>
  <si>
    <t>86</t>
  </si>
  <si>
    <t>Diverse venituri (cod 36.02.01+36.02.05+36.02.06+36.02.07+36.02.11+36.02.50)</t>
  </si>
  <si>
    <t>36.02</t>
  </si>
  <si>
    <t>88</t>
  </si>
  <si>
    <t xml:space="preserve">Varsaminte din veniturile si/sau disponibilitatile institutiilor publice </t>
  </si>
  <si>
    <t>36.02.05</t>
  </si>
  <si>
    <t>99</t>
  </si>
  <si>
    <t>Alte venituri</t>
  </si>
  <si>
    <t>36.02.50</t>
  </si>
  <si>
    <t>102</t>
  </si>
  <si>
    <t>Vărsăminte din secţiunea de funcţionare pentru finanţarea secţiunii de dezvoltare a bugetului local (cu semnul minus)</t>
  </si>
  <si>
    <t>37.02.03</t>
  </si>
  <si>
    <t>103</t>
  </si>
  <si>
    <t>Vărsăminte din secţiunea de funcţionare</t>
  </si>
  <si>
    <t>37.02.04</t>
  </si>
  <si>
    <t>126</t>
  </si>
  <si>
    <t>IV.  SUBVENTII (cod 00.18)</t>
  </si>
  <si>
    <t>00.17</t>
  </si>
  <si>
    <t>127</t>
  </si>
  <si>
    <t>SUBVENTII DE LA ALTE NIVELE ALE ADMINISTRATIEI PUBLICE (cod 42.02+43.02)</t>
  </si>
  <si>
    <t>00.18</t>
  </si>
  <si>
    <t>128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</si>
  <si>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</si>
  <si>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</si>
  <si>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160</t>
  </si>
  <si>
    <t>Subventii pentru acordarea ajutorului pentru incalzirea locuintei cu lemne, carbuni, combustibili petrolieri</t>
  </si>
  <si>
    <t>42.02.34</t>
  </si>
  <si>
    <t>165</t>
  </si>
  <si>
    <t>Subventii din bugetul de stat pentru finantarea sanatatii</t>
  </si>
  <si>
    <t>42.02.41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</si>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</sst>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D15+D60</f>
        <v>3831544</v>
      </c>
      <c r="E13" s="11">
        <f>E15+E60</f>
        <v>894000</v>
      </c>
      <c r="F13" s="11">
        <f>G13+H13</f>
        <v>2221561</v>
      </c>
      <c r="G13" s="11">
        <f>G15+G60</f>
        <v>1112844</v>
      </c>
      <c r="H13" s="11">
        <f>H15+H60</f>
        <v>1108717</v>
      </c>
      <c r="I13" s="11">
        <f>I15+I60</f>
        <v>902675</v>
      </c>
      <c r="J13" s="11">
        <f>J15+J60</f>
        <v>10959</v>
      </c>
      <c r="K13" s="11">
        <f>F13-I13-J13</f>
        <v>1307927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</f>
        <v>816500</v>
      </c>
      <c r="E14" s="11">
        <f>E15-E35</f>
        <v>128956</v>
      </c>
      <c r="F14" s="11">
        <f>G14+H14</f>
        <v>1593625</v>
      </c>
      <c r="G14" s="11">
        <f>G15-G35</f>
        <v>1112844</v>
      </c>
      <c r="H14" s="11">
        <f>H15-H35</f>
        <v>480781</v>
      </c>
      <c r="I14" s="11">
        <f>I15-I35</f>
        <v>274739</v>
      </c>
      <c r="J14" s="11">
        <f>J15-J35</f>
        <v>10959</v>
      </c>
      <c r="K14" s="11">
        <f>F14-I14-J14</f>
        <v>1307927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D16+D43</f>
        <v>3757500</v>
      </c>
      <c r="E15" s="11">
        <f>E16+E43</f>
        <v>869956</v>
      </c>
      <c r="F15" s="11">
        <f>G15+H15</f>
        <v>2199625</v>
      </c>
      <c r="G15" s="11">
        <f>G16+G43</f>
        <v>1112844</v>
      </c>
      <c r="H15" s="11">
        <f>H16+H43</f>
        <v>1086781</v>
      </c>
      <c r="I15" s="11">
        <f>I16+I43</f>
        <v>880739</v>
      </c>
      <c r="J15" s="11">
        <f>J16+J43</f>
        <v>10959</v>
      </c>
      <c r="K15" s="11">
        <f>F15-I15-J15</f>
        <v>1307927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</f>
        <v>3626000</v>
      </c>
      <c r="E16" s="11">
        <f>E17+E24+E34</f>
        <v>854956</v>
      </c>
      <c r="F16" s="11">
        <f>G16+H16</f>
        <v>1058059</v>
      </c>
      <c r="G16" s="11">
        <f>G17+G24+G34</f>
        <v>61009</v>
      </c>
      <c r="H16" s="11">
        <f>H17+H24+H34</f>
        <v>997050</v>
      </c>
      <c r="I16" s="11">
        <f>I17+I24+I34</f>
        <v>832018</v>
      </c>
      <c r="J16" s="11">
        <f>J17+J24+J34</f>
        <v>8530</v>
      </c>
      <c r="K16" s="11">
        <f>F16-I16-J16</f>
        <v>217511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501000</v>
      </c>
      <c r="E17" s="11">
        <f>+E18</f>
        <v>94000</v>
      </c>
      <c r="F17" s="11">
        <f>G17+H17</f>
        <v>118379</v>
      </c>
      <c r="G17" s="11">
        <f>+G18</f>
        <v>0</v>
      </c>
      <c r="H17" s="11">
        <f>+H18</f>
        <v>118379</v>
      </c>
      <c r="I17" s="11">
        <f>+I18</f>
        <v>118379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501000</v>
      </c>
      <c r="E18" s="11">
        <f>E19+E21</f>
        <v>94000</v>
      </c>
      <c r="F18" s="11">
        <f>G18+H18</f>
        <v>118379</v>
      </c>
      <c r="G18" s="11">
        <f>G19+G21</f>
        <v>0</v>
      </c>
      <c r="H18" s="11">
        <f>H19+H21</f>
        <v>118379</v>
      </c>
      <c r="I18" s="11">
        <f>I19+I21</f>
        <v>118379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0</v>
      </c>
      <c r="E19" s="11">
        <f>+E20</f>
        <v>0</v>
      </c>
      <c r="F19" s="11">
        <f>G19+H19</f>
        <v>1515</v>
      </c>
      <c r="G19" s="11">
        <f>+G20</f>
        <v>0</v>
      </c>
      <c r="H19" s="11">
        <f>+H20</f>
        <v>1515</v>
      </c>
      <c r="I19" s="11">
        <f>+I20</f>
        <v>1515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0</v>
      </c>
      <c r="E20" s="11">
        <v>0</v>
      </c>
      <c r="F20" s="11">
        <f>G20+H20</f>
        <v>1515</v>
      </c>
      <c r="G20" s="11">
        <v>0</v>
      </c>
      <c r="H20" s="11">
        <v>1515</v>
      </c>
      <c r="I20" s="11">
        <v>1515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501000</v>
      </c>
      <c r="E21" s="11">
        <f>E22+E23</f>
        <v>94000</v>
      </c>
      <c r="F21" s="11">
        <f>G21+H21</f>
        <v>116864</v>
      </c>
      <c r="G21" s="11">
        <f>G22+G23</f>
        <v>0</v>
      </c>
      <c r="H21" s="11">
        <f>H22+H23</f>
        <v>116864</v>
      </c>
      <c r="I21" s="11">
        <f>I22+I23</f>
        <v>116864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130000</v>
      </c>
      <c r="E22" s="11">
        <v>1000</v>
      </c>
      <c r="F22" s="11">
        <f>G22+H22</f>
        <v>26438</v>
      </c>
      <c r="G22" s="11">
        <v>0</v>
      </c>
      <c r="H22" s="11">
        <v>26438</v>
      </c>
      <c r="I22" s="11">
        <v>26438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371000</v>
      </c>
      <c r="E23" s="11">
        <v>93000</v>
      </c>
      <c r="F23" s="11">
        <f>G23+H23</f>
        <v>90426</v>
      </c>
      <c r="G23" s="11">
        <v>0</v>
      </c>
      <c r="H23" s="11">
        <v>90426</v>
      </c>
      <c r="I23" s="11">
        <v>90426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162000</v>
      </c>
      <c r="E24" s="11">
        <f>E25</f>
        <v>19956</v>
      </c>
      <c r="F24" s="11">
        <f>G24+H24</f>
        <v>286032</v>
      </c>
      <c r="G24" s="11">
        <f>G25</f>
        <v>45364</v>
      </c>
      <c r="H24" s="11">
        <f>H25</f>
        <v>240668</v>
      </c>
      <c r="I24" s="11">
        <f>I25</f>
        <v>93922</v>
      </c>
      <c r="J24" s="11">
        <f>J25</f>
        <v>6014</v>
      </c>
      <c r="K24" s="11">
        <f>F24-I24-J24</f>
        <v>186096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162000</v>
      </c>
      <c r="E25" s="11">
        <f>E26+E29+E33</f>
        <v>19956</v>
      </c>
      <c r="F25" s="11">
        <f>G25+H25</f>
        <v>286032</v>
      </c>
      <c r="G25" s="11">
        <f>G26+G29+G33</f>
        <v>45364</v>
      </c>
      <c r="H25" s="11">
        <f>H26+H29+H33</f>
        <v>240668</v>
      </c>
      <c r="I25" s="11">
        <f>I26+I29+I33</f>
        <v>93922</v>
      </c>
      <c r="J25" s="11">
        <f>J26+J29+J33</f>
        <v>6014</v>
      </c>
      <c r="K25" s="11">
        <f>F25-I25-J25</f>
        <v>186096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40000</v>
      </c>
      <c r="E26" s="11">
        <f>E27+E28</f>
        <v>5500</v>
      </c>
      <c r="F26" s="11">
        <f>G26+H26</f>
        <v>116310</v>
      </c>
      <c r="G26" s="11">
        <f>G27+G28</f>
        <v>9579</v>
      </c>
      <c r="H26" s="11">
        <f>H27+H28</f>
        <v>106731</v>
      </c>
      <c r="I26" s="11">
        <f>I27+I28</f>
        <v>24631</v>
      </c>
      <c r="J26" s="11">
        <f>J27+J28</f>
        <v>4503</v>
      </c>
      <c r="K26" s="11">
        <f>F26-I26-J26</f>
        <v>87176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39500</v>
      </c>
      <c r="E27" s="11">
        <v>5000</v>
      </c>
      <c r="F27" s="11">
        <f>G27+H27</f>
        <v>54594</v>
      </c>
      <c r="G27" s="11">
        <v>9579</v>
      </c>
      <c r="H27" s="11">
        <v>45015</v>
      </c>
      <c r="I27" s="11">
        <v>22744</v>
      </c>
      <c r="J27" s="11">
        <v>546</v>
      </c>
      <c r="K27" s="11">
        <f>F27-I27-J27</f>
        <v>31304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500</v>
      </c>
      <c r="E28" s="11">
        <v>500</v>
      </c>
      <c r="F28" s="11">
        <f>G28+H28</f>
        <v>61716</v>
      </c>
      <c r="G28" s="11">
        <v>0</v>
      </c>
      <c r="H28" s="11">
        <v>61716</v>
      </c>
      <c r="I28" s="11">
        <v>1887</v>
      </c>
      <c r="J28" s="11">
        <v>3957</v>
      </c>
      <c r="K28" s="11">
        <f>F28-I28-J28</f>
        <v>55872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90000</v>
      </c>
      <c r="E29" s="11">
        <f>E30+E31+E32</f>
        <v>9456</v>
      </c>
      <c r="F29" s="11">
        <f>G29+H29</f>
        <v>159120</v>
      </c>
      <c r="G29" s="11">
        <f>G30+G31+G32</f>
        <v>35400</v>
      </c>
      <c r="H29" s="11">
        <f>H30+H31+H32</f>
        <v>123720</v>
      </c>
      <c r="I29" s="11">
        <f>I30+I31+I32</f>
        <v>59536</v>
      </c>
      <c r="J29" s="11">
        <f>J30+J31+J32</f>
        <v>1438</v>
      </c>
      <c r="K29" s="11">
        <f>F29-I29-J29</f>
        <v>98146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52000</v>
      </c>
      <c r="E30" s="11">
        <v>5000</v>
      </c>
      <c r="F30" s="11">
        <f>G30+H30</f>
        <v>80051</v>
      </c>
      <c r="G30" s="11">
        <v>14194</v>
      </c>
      <c r="H30" s="11">
        <v>65857</v>
      </c>
      <c r="I30" s="11">
        <v>36052</v>
      </c>
      <c r="J30" s="11">
        <v>772</v>
      </c>
      <c r="K30" s="11">
        <f>F30-I30-J30</f>
        <v>43227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0</v>
      </c>
      <c r="E31" s="11">
        <v>0</v>
      </c>
      <c r="F31" s="11">
        <f>G31+H31</f>
        <v>1926</v>
      </c>
      <c r="G31" s="11">
        <v>0</v>
      </c>
      <c r="H31" s="11">
        <v>1926</v>
      </c>
      <c r="I31" s="11">
        <v>47</v>
      </c>
      <c r="J31" s="11">
        <v>0</v>
      </c>
      <c r="K31" s="11">
        <f>F31-I31-J31</f>
        <v>1879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38000</v>
      </c>
      <c r="E32" s="11">
        <v>4456</v>
      </c>
      <c r="F32" s="11">
        <f>G32+H32</f>
        <v>77143</v>
      </c>
      <c r="G32" s="11">
        <v>21206</v>
      </c>
      <c r="H32" s="11">
        <v>55937</v>
      </c>
      <c r="I32" s="11">
        <v>23437</v>
      </c>
      <c r="J32" s="11">
        <v>666</v>
      </c>
      <c r="K32" s="11">
        <f>F32-I32-J32</f>
        <v>53040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32000</v>
      </c>
      <c r="E33" s="11">
        <v>5000</v>
      </c>
      <c r="F33" s="11">
        <f>G33+H33</f>
        <v>10602</v>
      </c>
      <c r="G33" s="11">
        <v>385</v>
      </c>
      <c r="H33" s="11">
        <v>10217</v>
      </c>
      <c r="I33" s="11">
        <v>9755</v>
      </c>
      <c r="J33" s="11">
        <v>73</v>
      </c>
      <c r="K33" s="11">
        <f>F33-I33-J33</f>
        <v>774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2963000</v>
      </c>
      <c r="E34" s="11">
        <f>E35+E39</f>
        <v>741000</v>
      </c>
      <c r="F34" s="11">
        <f>G34+H34</f>
        <v>653648</v>
      </c>
      <c r="G34" s="11">
        <f>G35+G39</f>
        <v>15645</v>
      </c>
      <c r="H34" s="11">
        <f>H35+H39</f>
        <v>638003</v>
      </c>
      <c r="I34" s="11">
        <f>I35+I39</f>
        <v>619717</v>
      </c>
      <c r="J34" s="11">
        <f>J35+J39</f>
        <v>2516</v>
      </c>
      <c r="K34" s="11">
        <f>F34-I34-J34</f>
        <v>31415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2941000</v>
      </c>
      <c r="E35" s="11">
        <f>+E36+E37+E38</f>
        <v>741000</v>
      </c>
      <c r="F35" s="11">
        <f>G35+H35</f>
        <v>606000</v>
      </c>
      <c r="G35" s="11">
        <f>+G36+G37+G38</f>
        <v>0</v>
      </c>
      <c r="H35" s="11">
        <f>+H36+H37+H38</f>
        <v>606000</v>
      </c>
      <c r="I35" s="11">
        <f>+I36+I37+I38</f>
        <v>606000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2042000</v>
      </c>
      <c r="E36" s="11">
        <v>516000</v>
      </c>
      <c r="F36" s="11">
        <f>G36+H36</f>
        <v>408000</v>
      </c>
      <c r="G36" s="11">
        <v>0</v>
      </c>
      <c r="H36" s="11">
        <v>408000</v>
      </c>
      <c r="I36" s="11">
        <v>408000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50000</v>
      </c>
      <c r="E37" s="11">
        <v>13000</v>
      </c>
      <c r="F37" s="11">
        <f>G37+H37</f>
        <v>0</v>
      </c>
      <c r="G37" s="11">
        <v>0</v>
      </c>
      <c r="H37" s="11">
        <v>0</v>
      </c>
      <c r="I37" s="11">
        <v>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849000</v>
      </c>
      <c r="E38" s="11">
        <v>212000</v>
      </c>
      <c r="F38" s="11">
        <f>G38+H38</f>
        <v>198000</v>
      </c>
      <c r="G38" s="11">
        <v>0</v>
      </c>
      <c r="H38" s="11">
        <v>198000</v>
      </c>
      <c r="I38" s="11">
        <v>198000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</f>
        <v>22000</v>
      </c>
      <c r="E39" s="11">
        <f>E40</f>
        <v>0</v>
      </c>
      <c r="F39" s="11">
        <f>G39+H39</f>
        <v>47648</v>
      </c>
      <c r="G39" s="11">
        <f>G40</f>
        <v>15645</v>
      </c>
      <c r="H39" s="11">
        <f>H40</f>
        <v>32003</v>
      </c>
      <c r="I39" s="11">
        <f>I40</f>
        <v>13717</v>
      </c>
      <c r="J39" s="11">
        <f>J40</f>
        <v>2516</v>
      </c>
      <c r="K39" s="11">
        <f>F39-I39-J39</f>
        <v>31415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22000</v>
      </c>
      <c r="E40" s="11">
        <f>E41+E42</f>
        <v>0</v>
      </c>
      <c r="F40" s="11">
        <f>G40+H40</f>
        <v>47648</v>
      </c>
      <c r="G40" s="11">
        <f>G41+G42</f>
        <v>15645</v>
      </c>
      <c r="H40" s="11">
        <f>H41+H42</f>
        <v>32003</v>
      </c>
      <c r="I40" s="11">
        <f>I41+I42</f>
        <v>13717</v>
      </c>
      <c r="J40" s="11">
        <f>J41+J42</f>
        <v>2516</v>
      </c>
      <c r="K40" s="11">
        <f>F40-I40-J40</f>
        <v>31415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22000</v>
      </c>
      <c r="E41" s="11">
        <v>0</v>
      </c>
      <c r="F41" s="11">
        <f>G41+H41</f>
        <v>44432</v>
      </c>
      <c r="G41" s="11">
        <v>15645</v>
      </c>
      <c r="H41" s="11">
        <v>28787</v>
      </c>
      <c r="I41" s="11">
        <v>13653</v>
      </c>
      <c r="J41" s="11">
        <v>2516</v>
      </c>
      <c r="K41" s="11">
        <f>F41-I41-J41</f>
        <v>28263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0</v>
      </c>
      <c r="E42" s="11">
        <v>0</v>
      </c>
      <c r="F42" s="11">
        <f>G42+H42</f>
        <v>3216</v>
      </c>
      <c r="G42" s="11">
        <v>0</v>
      </c>
      <c r="H42" s="11">
        <v>3216</v>
      </c>
      <c r="I42" s="11">
        <v>64</v>
      </c>
      <c r="J42" s="11">
        <v>0</v>
      </c>
      <c r="K42" s="11">
        <f>F42-I42-J42</f>
        <v>3152</v>
      </c>
    </row>
    <row r="43" spans="1:11" s="6" customFormat="1" x14ac:dyDescent="0.25">
      <c r="A43" s="10" t="s">
        <v>113</v>
      </c>
      <c r="B43" s="10" t="s">
        <v>114</v>
      </c>
      <c r="C43" s="10" t="s">
        <v>115</v>
      </c>
      <c r="D43" s="11">
        <f>D44+D48</f>
        <v>131500</v>
      </c>
      <c r="E43" s="11">
        <f>E44+E48</f>
        <v>15000</v>
      </c>
      <c r="F43" s="11">
        <f>G43+H43</f>
        <v>1141566</v>
      </c>
      <c r="G43" s="11">
        <f>G44+G48</f>
        <v>1051835</v>
      </c>
      <c r="H43" s="11">
        <f>H44+H48</f>
        <v>89731</v>
      </c>
      <c r="I43" s="11">
        <f>I44+I48</f>
        <v>48721</v>
      </c>
      <c r="J43" s="11">
        <f>J44+J48</f>
        <v>2429</v>
      </c>
      <c r="K43" s="11">
        <f>F43-I43-J43</f>
        <v>1090416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8500</v>
      </c>
      <c r="E44" s="11">
        <f>E45</f>
        <v>0</v>
      </c>
      <c r="F44" s="11">
        <f>G44+H44</f>
        <v>18172</v>
      </c>
      <c r="G44" s="11">
        <f>G45</f>
        <v>7416</v>
      </c>
      <c r="H44" s="11">
        <f>H45</f>
        <v>10756</v>
      </c>
      <c r="I44" s="11">
        <f>I45</f>
        <v>1608</v>
      </c>
      <c r="J44" s="11">
        <f>J45</f>
        <v>2201</v>
      </c>
      <c r="K44" s="11">
        <f>F44-I44-J44</f>
        <v>14363</v>
      </c>
    </row>
    <row r="45" spans="1:11" s="6" customFormat="1" ht="22.5" x14ac:dyDescent="0.25">
      <c r="A45" s="10" t="s">
        <v>119</v>
      </c>
      <c r="B45" s="10" t="s">
        <v>120</v>
      </c>
      <c r="C45" s="10" t="s">
        <v>121</v>
      </c>
      <c r="D45" s="11">
        <f>+D46</f>
        <v>8500</v>
      </c>
      <c r="E45" s="11">
        <f>+E46</f>
        <v>0</v>
      </c>
      <c r="F45" s="11">
        <f>G45+H45</f>
        <v>18172</v>
      </c>
      <c r="G45" s="11">
        <f>+G46</f>
        <v>7416</v>
      </c>
      <c r="H45" s="11">
        <f>+H46</f>
        <v>10756</v>
      </c>
      <c r="I45" s="11">
        <f>+I46</f>
        <v>1608</v>
      </c>
      <c r="J45" s="11">
        <f>+J46</f>
        <v>2201</v>
      </c>
      <c r="K45" s="11">
        <f>F45-I45-J45</f>
        <v>14363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</f>
        <v>8500</v>
      </c>
      <c r="E46" s="11">
        <f>E47</f>
        <v>0</v>
      </c>
      <c r="F46" s="11">
        <f>G46+H46</f>
        <v>18172</v>
      </c>
      <c r="G46" s="11">
        <f>G47</f>
        <v>7416</v>
      </c>
      <c r="H46" s="11">
        <f>H47</f>
        <v>10756</v>
      </c>
      <c r="I46" s="11">
        <f>I47</f>
        <v>1608</v>
      </c>
      <c r="J46" s="11">
        <f>J47</f>
        <v>2201</v>
      </c>
      <c r="K46" s="11">
        <f>F46-I46-J46</f>
        <v>14363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v>8500</v>
      </c>
      <c r="E47" s="11">
        <v>0</v>
      </c>
      <c r="F47" s="11">
        <f>G47+H47</f>
        <v>18172</v>
      </c>
      <c r="G47" s="11">
        <v>7416</v>
      </c>
      <c r="H47" s="11">
        <v>10756</v>
      </c>
      <c r="I47" s="11">
        <v>1608</v>
      </c>
      <c r="J47" s="11">
        <v>2201</v>
      </c>
      <c r="K47" s="11">
        <f>F47-I47-J47</f>
        <v>14363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+D49+D51+D55</f>
        <v>123000</v>
      </c>
      <c r="E48" s="11">
        <f>+E49+E51+E55</f>
        <v>15000</v>
      </c>
      <c r="F48" s="11">
        <f>G48+H48</f>
        <v>1123394</v>
      </c>
      <c r="G48" s="11">
        <f>+G49+G51+G55</f>
        <v>1044419</v>
      </c>
      <c r="H48" s="11">
        <f>+H49+H51+H55</f>
        <v>78975</v>
      </c>
      <c r="I48" s="11">
        <f>+I49+I51+I55</f>
        <v>47113</v>
      </c>
      <c r="J48" s="11">
        <f>+J49+J51+J55</f>
        <v>228</v>
      </c>
      <c r="K48" s="11">
        <f>F48-I48-J48</f>
        <v>1076053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</f>
        <v>0</v>
      </c>
      <c r="E49" s="11">
        <f>+E50</f>
        <v>0</v>
      </c>
      <c r="F49" s="11">
        <f>G49+H49</f>
        <v>115</v>
      </c>
      <c r="G49" s="11">
        <f>+G50</f>
        <v>0</v>
      </c>
      <c r="H49" s="11">
        <f>+H50</f>
        <v>115</v>
      </c>
      <c r="I49" s="11">
        <f>+I50</f>
        <v>115</v>
      </c>
      <c r="J49" s="11">
        <f>+J50</f>
        <v>0</v>
      </c>
      <c r="K49" s="11">
        <f>F49-I49-J49</f>
        <v>0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v>0</v>
      </c>
      <c r="E50" s="11">
        <v>0</v>
      </c>
      <c r="F50" s="11">
        <f>G50+H50</f>
        <v>115</v>
      </c>
      <c r="G50" s="11">
        <v>0</v>
      </c>
      <c r="H50" s="11">
        <v>115</v>
      </c>
      <c r="I50" s="11">
        <v>115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f>D52+D54</f>
        <v>35000</v>
      </c>
      <c r="E51" s="11">
        <f>E52+E54</f>
        <v>5000</v>
      </c>
      <c r="F51" s="11">
        <f>G51+H51</f>
        <v>1074636</v>
      </c>
      <c r="G51" s="11">
        <f>G52+G54</f>
        <v>1039140</v>
      </c>
      <c r="H51" s="11">
        <f>H52+H54</f>
        <v>35496</v>
      </c>
      <c r="I51" s="11">
        <f>I52+I54</f>
        <v>10821</v>
      </c>
      <c r="J51" s="11">
        <f>J52+J54</f>
        <v>0</v>
      </c>
      <c r="K51" s="11">
        <f>F51-I51-J51</f>
        <v>1063815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D53</f>
        <v>35000</v>
      </c>
      <c r="E52" s="11">
        <f>E53</f>
        <v>5000</v>
      </c>
      <c r="F52" s="11">
        <f>G52+H52</f>
        <v>1074606</v>
      </c>
      <c r="G52" s="11">
        <f>G53</f>
        <v>1039140</v>
      </c>
      <c r="H52" s="11">
        <f>H53</f>
        <v>35466</v>
      </c>
      <c r="I52" s="11">
        <f>I53</f>
        <v>10791</v>
      </c>
      <c r="J52" s="11">
        <f>J53</f>
        <v>0</v>
      </c>
      <c r="K52" s="11">
        <f>F52-I52-J52</f>
        <v>1063815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v>35000</v>
      </c>
      <c r="E53" s="11">
        <v>5000</v>
      </c>
      <c r="F53" s="11">
        <f>G53+H53</f>
        <v>1074606</v>
      </c>
      <c r="G53" s="11">
        <v>1039140</v>
      </c>
      <c r="H53" s="11">
        <v>35466</v>
      </c>
      <c r="I53" s="11">
        <v>10791</v>
      </c>
      <c r="J53" s="11">
        <v>0</v>
      </c>
      <c r="K53" s="11">
        <f>F53-I53-J53</f>
        <v>1063815</v>
      </c>
    </row>
    <row r="54" spans="1:11" s="6" customFormat="1" ht="33" x14ac:dyDescent="0.25">
      <c r="A54" s="10" t="s">
        <v>146</v>
      </c>
      <c r="B54" s="10" t="s">
        <v>147</v>
      </c>
      <c r="C54" s="10" t="s">
        <v>148</v>
      </c>
      <c r="D54" s="11">
        <v>0</v>
      </c>
      <c r="E54" s="11">
        <v>0</v>
      </c>
      <c r="F54" s="11">
        <f>G54+H54</f>
        <v>30</v>
      </c>
      <c r="G54" s="11">
        <v>0</v>
      </c>
      <c r="H54" s="11">
        <v>30</v>
      </c>
      <c r="I54" s="11">
        <v>30</v>
      </c>
      <c r="J54" s="11">
        <v>0</v>
      </c>
      <c r="K54" s="11">
        <f>F54-I54-J54</f>
        <v>0</v>
      </c>
    </row>
    <row r="55" spans="1:11" s="6" customFormat="1" ht="33" x14ac:dyDescent="0.25">
      <c r="A55" s="10" t="s">
        <v>149</v>
      </c>
      <c r="B55" s="10" t="s">
        <v>150</v>
      </c>
      <c r="C55" s="10" t="s">
        <v>151</v>
      </c>
      <c r="D55" s="11">
        <f>+D56+D57</f>
        <v>88000</v>
      </c>
      <c r="E55" s="11">
        <f>+E56+E57</f>
        <v>10000</v>
      </c>
      <c r="F55" s="11">
        <f>G55+H55</f>
        <v>48643</v>
      </c>
      <c r="G55" s="11">
        <f>+G56+G57</f>
        <v>5279</v>
      </c>
      <c r="H55" s="11">
        <f>+H56+H57</f>
        <v>43364</v>
      </c>
      <c r="I55" s="11">
        <f>+I56+I57</f>
        <v>36177</v>
      </c>
      <c r="J55" s="11">
        <f>+J56+J57</f>
        <v>228</v>
      </c>
      <c r="K55" s="11">
        <f>F55-I55-J55</f>
        <v>12238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v>70000</v>
      </c>
      <c r="E56" s="11">
        <v>5000</v>
      </c>
      <c r="F56" s="11">
        <f>G56+H56</f>
        <v>23882</v>
      </c>
      <c r="G56" s="11">
        <v>0</v>
      </c>
      <c r="H56" s="11">
        <v>23882</v>
      </c>
      <c r="I56" s="11">
        <v>23882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155</v>
      </c>
      <c r="B57" s="10" t="s">
        <v>156</v>
      </c>
      <c r="C57" s="10" t="s">
        <v>157</v>
      </c>
      <c r="D57" s="11">
        <v>18000</v>
      </c>
      <c r="E57" s="11">
        <v>5000</v>
      </c>
      <c r="F57" s="11">
        <f>G57+H57</f>
        <v>24761</v>
      </c>
      <c r="G57" s="11">
        <v>5279</v>
      </c>
      <c r="H57" s="11">
        <v>19482</v>
      </c>
      <c r="I57" s="11">
        <v>12295</v>
      </c>
      <c r="J57" s="11">
        <v>228</v>
      </c>
      <c r="K57" s="11">
        <f>F57-I57-J57</f>
        <v>12238</v>
      </c>
    </row>
    <row r="58" spans="1:11" s="6" customFormat="1" ht="33" x14ac:dyDescent="0.25">
      <c r="A58" s="10" t="s">
        <v>158</v>
      </c>
      <c r="B58" s="10" t="s">
        <v>159</v>
      </c>
      <c r="C58" s="10" t="s">
        <v>160</v>
      </c>
      <c r="D58" s="11">
        <v>-255000</v>
      </c>
      <c r="E58" s="11">
        <v>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v>255000</v>
      </c>
      <c r="E59" s="11">
        <v>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f>D61</f>
        <v>74044</v>
      </c>
      <c r="E60" s="11">
        <f>E61</f>
        <v>24044</v>
      </c>
      <c r="F60" s="11">
        <f>G60+H60</f>
        <v>21936</v>
      </c>
      <c r="G60" s="11">
        <f>G61</f>
        <v>0</v>
      </c>
      <c r="H60" s="11">
        <f>H61</f>
        <v>21936</v>
      </c>
      <c r="I60" s="11">
        <f>I61</f>
        <v>21936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167</v>
      </c>
      <c r="B61" s="10" t="s">
        <v>168</v>
      </c>
      <c r="C61" s="10" t="s">
        <v>169</v>
      </c>
      <c r="D61" s="11">
        <f>D62</f>
        <v>74044</v>
      </c>
      <c r="E61" s="11">
        <f>E62</f>
        <v>24044</v>
      </c>
      <c r="F61" s="11">
        <f>G61+H61</f>
        <v>21936</v>
      </c>
      <c r="G61" s="11">
        <f>G62</f>
        <v>0</v>
      </c>
      <c r="H61" s="11">
        <f>H62</f>
        <v>21936</v>
      </c>
      <c r="I61" s="11">
        <f>I62</f>
        <v>21936</v>
      </c>
      <c r="J61" s="11">
        <f>J62</f>
        <v>0</v>
      </c>
      <c r="K61" s="11">
        <f>F61-I61-J61</f>
        <v>0</v>
      </c>
    </row>
    <row r="62" spans="1:11" s="6" customFormat="1" ht="75" x14ac:dyDescent="0.25">
      <c r="A62" s="10" t="s">
        <v>170</v>
      </c>
      <c r="B62" s="10" t="s">
        <v>171</v>
      </c>
      <c r="C62" s="10" t="s">
        <v>172</v>
      </c>
      <c r="D62" s="11">
        <f>+D63+D64</f>
        <v>74044</v>
      </c>
      <c r="E62" s="11">
        <f>+E63+E64</f>
        <v>24044</v>
      </c>
      <c r="F62" s="11">
        <f>G62+H62</f>
        <v>21936</v>
      </c>
      <c r="G62" s="11">
        <f>+G63+G64</f>
        <v>0</v>
      </c>
      <c r="H62" s="11">
        <f>+H63+H64</f>
        <v>21936</v>
      </c>
      <c r="I62" s="11">
        <f>+I63+I64</f>
        <v>21936</v>
      </c>
      <c r="J62" s="11">
        <f>+J63+J64</f>
        <v>0</v>
      </c>
      <c r="K62" s="11">
        <f>F62-I62-J62</f>
        <v>0</v>
      </c>
    </row>
    <row r="63" spans="1:11" s="6" customFormat="1" ht="33" x14ac:dyDescent="0.25">
      <c r="A63" s="10" t="s">
        <v>173</v>
      </c>
      <c r="B63" s="10" t="s">
        <v>174</v>
      </c>
      <c r="C63" s="10" t="s">
        <v>175</v>
      </c>
      <c r="D63" s="11">
        <v>5044</v>
      </c>
      <c r="E63" s="11">
        <v>5044</v>
      </c>
      <c r="F63" s="11">
        <f>G63+H63</f>
        <v>5428</v>
      </c>
      <c r="G63" s="11">
        <v>0</v>
      </c>
      <c r="H63" s="11">
        <v>5428</v>
      </c>
      <c r="I63" s="11">
        <v>5428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v>69000</v>
      </c>
      <c r="E64" s="11">
        <v>19000</v>
      </c>
      <c r="F64" s="11">
        <f>G64+H64</f>
        <v>16508</v>
      </c>
      <c r="G64" s="11">
        <v>0</v>
      </c>
      <c r="H64" s="11">
        <v>16508</v>
      </c>
      <c r="I64" s="11">
        <v>16508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179</v>
      </c>
      <c r="B66" s="13"/>
      <c r="C66" s="13"/>
      <c r="D66" s="13"/>
      <c r="E66" s="13" t="s">
        <v>181</v>
      </c>
      <c r="F66" s="13"/>
      <c r="G66" s="13"/>
      <c r="H66" s="13"/>
      <c r="I66" s="13" t="s">
        <v>182</v>
      </c>
      <c r="J66" s="13"/>
      <c r="K66" s="13"/>
      <c r="L66" s="13"/>
    </row>
    <row r="67" spans="1:12" x14ac:dyDescent="0.25">
      <c r="A67" s="3" t="s">
        <v>180</v>
      </c>
      <c r="B67" s="3"/>
      <c r="C67" s="3"/>
      <c r="D67" s="3"/>
      <c r="E67" s="3" t="s">
        <v>181</v>
      </c>
      <c r="F67" s="3"/>
      <c r="G67" s="3"/>
      <c r="H67" s="3"/>
      <c r="I67" s="3" t="s">
        <v>183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6">
    <mergeCell ref="H10:H11"/>
    <mergeCell ref="I9:I11"/>
    <mergeCell ref="J9:J11"/>
    <mergeCell ref="K9:K11"/>
    <mergeCell ref="A66:D66"/>
    <mergeCell ref="A67:D67"/>
    <mergeCell ref="E66:H66"/>
    <mergeCell ref="E67:H67"/>
    <mergeCell ref="I66:L66"/>
    <mergeCell ref="I67:L67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2017-05-15T06:24:25Z</dcterms:created>
  <dcterms:modified xsi:type="dcterms:W3CDTF">2017-05-15T06:24:27Z</dcterms:modified>
</cp:coreProperties>
</file>